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.melillo\Desktop\TTCP website\"/>
    </mc:Choice>
  </mc:AlternateContent>
  <bookViews>
    <workbookView xWindow="360" yWindow="30" windowWidth="17400" windowHeight="11340"/>
  </bookViews>
  <sheets>
    <sheet name="TABLE (1) CMP Standards" sheetId="5" r:id="rId1"/>
    <sheet name="TABLE (2) Meters" sheetId="4" r:id="rId2"/>
    <sheet name="TABLE (3) Feet" sheetId="1" r:id="rId3"/>
    <sheet name="TABLE (4) &amp; (5) PROGRAM" sheetId="6" r:id="rId4"/>
  </sheets>
  <definedNames>
    <definedName name="_xlnm.Print_Area" localSheetId="0">'TABLE (1) CMP Standards'!$D$2:$M$24</definedName>
    <definedName name="_xlnm.Print_Area" localSheetId="1">'TABLE (2) Meters'!$B$2:$G$29</definedName>
    <definedName name="_xlnm.Print_Area" localSheetId="2">'TABLE (3) Feet'!$B$2:$G$29</definedName>
  </definedNames>
  <calcPr calcId="152511"/>
</workbook>
</file>

<file path=xl/calcChain.xml><?xml version="1.0" encoding="utf-8"?>
<calcChain xmlns="http://schemas.openxmlformats.org/spreadsheetml/2006/main">
  <c r="M11" i="5" l="1"/>
  <c r="L11" i="5"/>
  <c r="L6" i="5"/>
  <c r="L7" i="5"/>
  <c r="L8" i="5"/>
  <c r="L9" i="5"/>
  <c r="L10" i="5"/>
  <c r="L14" i="5" l="1"/>
  <c r="G20" i="1" s="1"/>
  <c r="G18" i="1"/>
  <c r="G18" i="4"/>
  <c r="G14" i="4"/>
  <c r="G14" i="1"/>
  <c r="K12" i="5"/>
  <c r="J12" i="5"/>
  <c r="I12" i="5"/>
  <c r="M10" i="5"/>
  <c r="M9" i="5"/>
  <c r="M8" i="5"/>
  <c r="M7" i="5"/>
  <c r="M6" i="5"/>
  <c r="G16" i="4"/>
  <c r="G12" i="4"/>
  <c r="G10" i="4"/>
  <c r="G8" i="4"/>
  <c r="G6" i="4"/>
  <c r="G8" i="1"/>
  <c r="G16" i="1"/>
  <c r="G12" i="1"/>
  <c r="G10" i="1"/>
  <c r="G6" i="1"/>
  <c r="M14" i="5" l="1"/>
  <c r="G20" i="4" s="1"/>
  <c r="G21" i="4" s="1"/>
  <c r="G22" i="4" s="1"/>
  <c r="I13" i="5"/>
  <c r="G21" i="1"/>
  <c r="G22" i="1" s="1"/>
</calcChain>
</file>

<file path=xl/sharedStrings.xml><?xml version="1.0" encoding="utf-8"?>
<sst xmlns="http://schemas.openxmlformats.org/spreadsheetml/2006/main" count="177" uniqueCount="132">
  <si>
    <t>Regional Director of a UN Agency</t>
  </si>
  <si>
    <t>UN Resident Representative</t>
  </si>
  <si>
    <t>All International Staff</t>
  </si>
  <si>
    <t>Post Title</t>
  </si>
  <si>
    <t>Grade</t>
  </si>
  <si>
    <t>D-2</t>
  </si>
  <si>
    <t>D-1</t>
  </si>
  <si>
    <t>ALL</t>
  </si>
  <si>
    <t>P-1 to P-5</t>
  </si>
  <si>
    <t>Area required in Sq. Feet</t>
  </si>
  <si>
    <t>Area required in Sq. Meter</t>
  </si>
  <si>
    <t>OR</t>
  </si>
  <si>
    <t>USE</t>
  </si>
  <si>
    <r>
      <rPr>
        <b/>
        <sz val="12"/>
        <color theme="1"/>
        <rFont val="Times New Roman"/>
        <family val="1"/>
      </rPr>
      <t>15%</t>
    </r>
    <r>
      <rPr>
        <sz val="12"/>
        <color theme="1"/>
        <rFont val="Times New Roman"/>
        <family val="2"/>
      </rPr>
      <t xml:space="preserve"> Loss factor for Common areas:                                                 Elevators - Lobbies - Main corridors - Storage/Mech room - Stairs - Toilets - Shafts </t>
    </r>
  </si>
  <si>
    <r>
      <rPr>
        <b/>
        <sz val="12"/>
        <color theme="1"/>
        <rFont val="Times New Roman"/>
        <family val="1"/>
      </rPr>
      <t xml:space="preserve">30% </t>
    </r>
    <r>
      <rPr>
        <sz val="12"/>
        <color theme="1"/>
        <rFont val="Times New Roman"/>
        <family val="2"/>
      </rPr>
      <t xml:space="preserve">Loss factor for Common areas:                                                 Elevators - Lobbies - Main corridors - Storage/Mech room - Stairs - Toilets - Shafts </t>
    </r>
  </si>
  <si>
    <r>
      <rPr>
        <b/>
        <sz val="12"/>
        <color theme="1"/>
        <rFont val="Times New Roman"/>
        <family val="1"/>
      </rPr>
      <t>5%</t>
    </r>
    <r>
      <rPr>
        <sz val="12"/>
        <color theme="1"/>
        <rFont val="Times New Roman"/>
        <family val="2"/>
      </rPr>
      <t xml:space="preserve"> for Interior Circulation</t>
    </r>
  </si>
  <si>
    <r>
      <rPr>
        <b/>
        <sz val="12"/>
        <color theme="1"/>
        <rFont val="Times New Roman"/>
        <family val="1"/>
      </rPr>
      <t>13%</t>
    </r>
    <r>
      <rPr>
        <sz val="12"/>
        <color theme="1"/>
        <rFont val="Times New Roman"/>
        <family val="2"/>
      </rPr>
      <t xml:space="preserve"> for Interior Circulation</t>
    </r>
  </si>
  <si>
    <r>
      <t xml:space="preserve">T o t a l   </t>
    </r>
    <r>
      <rPr>
        <b/>
        <sz val="12"/>
        <color theme="1"/>
        <rFont val="Times New Roman"/>
        <family val="1"/>
      </rPr>
      <t>U S A B L E</t>
    </r>
    <r>
      <rPr>
        <sz val="12"/>
        <color theme="1"/>
        <rFont val="Times New Roman"/>
        <family val="2"/>
      </rPr>
      <t xml:space="preserve">   A r e a</t>
    </r>
  </si>
  <si>
    <r>
      <t xml:space="preserve">T o t a l   </t>
    </r>
    <r>
      <rPr>
        <b/>
        <sz val="12"/>
        <color theme="1"/>
        <rFont val="Times New Roman"/>
        <family val="1"/>
      </rPr>
      <t>G R O S S</t>
    </r>
    <r>
      <rPr>
        <sz val="12"/>
        <color theme="1"/>
        <rFont val="Times New Roman"/>
        <family val="2"/>
      </rPr>
      <t xml:space="preserve">   A r e a</t>
    </r>
  </si>
  <si>
    <t>Total LOSS factor</t>
  </si>
  <si>
    <t>Supports Functions</t>
  </si>
  <si>
    <t>Area required for supports functions</t>
  </si>
  <si>
    <t>Grand Total number of Users</t>
  </si>
  <si>
    <t>Total number of Users</t>
  </si>
  <si>
    <t>Total area required SF/SM</t>
  </si>
  <si>
    <t>A</t>
  </si>
  <si>
    <t>B</t>
  </si>
  <si>
    <t>C</t>
  </si>
  <si>
    <t>D</t>
  </si>
  <si>
    <t>E</t>
  </si>
  <si>
    <t>F</t>
  </si>
  <si>
    <t>G</t>
  </si>
  <si>
    <t>H</t>
  </si>
  <si>
    <t xml:space="preserve"> </t>
  </si>
  <si>
    <r>
      <rPr>
        <b/>
        <sz val="12"/>
        <color theme="1"/>
        <rFont val="Times New Roman"/>
        <family val="1"/>
      </rPr>
      <t>Insert</t>
    </r>
    <r>
      <rPr>
        <sz val="12"/>
        <color theme="1"/>
        <rFont val="Times New Roman"/>
        <family val="1"/>
      </rPr>
      <t xml:space="preserve">                Total Area from              </t>
    </r>
    <r>
      <rPr>
        <b/>
        <sz val="12"/>
        <color theme="1"/>
        <rFont val="Times New Roman"/>
        <family val="1"/>
      </rPr>
      <t>Table (1)</t>
    </r>
    <r>
      <rPr>
        <sz val="12"/>
        <color theme="1"/>
        <rFont val="Times New Roman"/>
        <family val="1"/>
      </rPr>
      <t xml:space="preserve">                     in Sq. Feet</t>
    </r>
  </si>
  <si>
    <t>Insert                Current Number of users</t>
  </si>
  <si>
    <t>Insert                Future Decline Number of users</t>
  </si>
  <si>
    <r>
      <rPr>
        <b/>
        <sz val="12"/>
        <color theme="1"/>
        <rFont val="Times New Roman"/>
        <family val="1"/>
      </rPr>
      <t>Insert</t>
    </r>
    <r>
      <rPr>
        <sz val="12"/>
        <color theme="1"/>
        <rFont val="Times New Roman"/>
        <family val="1"/>
      </rPr>
      <t xml:space="preserve">                Total Area from              </t>
    </r>
    <r>
      <rPr>
        <b/>
        <sz val="12"/>
        <color theme="1"/>
        <rFont val="Times New Roman"/>
        <family val="1"/>
      </rPr>
      <t>Table (1)</t>
    </r>
    <r>
      <rPr>
        <sz val="12"/>
        <color theme="1"/>
        <rFont val="Times New Roman"/>
        <family val="1"/>
      </rPr>
      <t xml:space="preserve">                     in Sq. Meter</t>
    </r>
  </si>
  <si>
    <r>
      <rPr>
        <b/>
        <sz val="12"/>
        <color theme="1"/>
        <rFont val="Times New Roman"/>
        <family val="1"/>
      </rPr>
      <t>17%</t>
    </r>
    <r>
      <rPr>
        <sz val="12"/>
        <color theme="1"/>
        <rFont val="Times New Roman"/>
        <family val="2"/>
      </rPr>
      <t xml:space="preserve"> for shared functions:                                   Conference/Meeting rooms - Copy room - PBX/MDF room - Filing room/area</t>
    </r>
  </si>
  <si>
    <r>
      <rPr>
        <b/>
        <sz val="12"/>
        <color theme="1"/>
        <rFont val="Times New Roman"/>
        <family val="1"/>
      </rPr>
      <t>12%</t>
    </r>
    <r>
      <rPr>
        <sz val="12"/>
        <color theme="1"/>
        <rFont val="Times New Roman"/>
        <family val="2"/>
      </rPr>
      <t xml:space="preserve"> for shared functions:                                   Conference/Meeting rooms - Copy room - PBX/MDF room - Filing room/area</t>
    </r>
  </si>
  <si>
    <t>Insert                Future Growth Number of users</t>
  </si>
  <si>
    <r>
      <rPr>
        <b/>
        <sz val="12"/>
        <color theme="1"/>
        <rFont val="Times New Roman"/>
        <family val="1"/>
      </rPr>
      <t>3%</t>
    </r>
    <r>
      <rPr>
        <sz val="12"/>
        <color theme="1"/>
        <rFont val="Times New Roman"/>
        <family val="2"/>
      </rPr>
      <t xml:space="preserve"> for Miscellaneous functions</t>
    </r>
  </si>
  <si>
    <t>Area from Table (1)</t>
  </si>
  <si>
    <t xml:space="preserve">Total USABLE Area </t>
  </si>
  <si>
    <t xml:space="preserve">GROSS Area </t>
  </si>
  <si>
    <r>
      <rPr>
        <b/>
        <u/>
        <sz val="14"/>
        <color theme="1"/>
        <rFont val="Times New Roman"/>
        <family val="1"/>
      </rPr>
      <t>TABLE (2)</t>
    </r>
    <r>
      <rPr>
        <b/>
        <sz val="14"/>
        <color theme="1"/>
        <rFont val="Times New Roman"/>
        <family val="1"/>
      </rPr>
      <t xml:space="preserve"> Total Area Required in Sq. Meters (Usable - Gross)</t>
    </r>
  </si>
  <si>
    <r>
      <rPr>
        <b/>
        <u/>
        <sz val="14"/>
        <color theme="1"/>
        <rFont val="Times New Roman"/>
        <family val="1"/>
      </rPr>
      <t>TABLE (3)</t>
    </r>
    <r>
      <rPr>
        <b/>
        <sz val="14"/>
        <color theme="1"/>
        <rFont val="Times New Roman"/>
        <family val="1"/>
      </rPr>
      <t xml:space="preserve"> Total Area Required in Sq. Feet (Usable - Gross)</t>
    </r>
  </si>
  <si>
    <t>Instructions:</t>
  </si>
  <si>
    <t xml:space="preserve">Note: </t>
  </si>
  <si>
    <t>Note:                           You may choose to use avg instead of an exact ppercentage.</t>
  </si>
  <si>
    <t>Note:</t>
  </si>
  <si>
    <t>Instructions</t>
  </si>
  <si>
    <t>Usable and Gross areas are automatically calculated in "row 9 &amp; 10/column B"</t>
  </si>
  <si>
    <t>Manually insert number of users in column "D", "E" and "F"</t>
  </si>
  <si>
    <t xml:space="preserve">Delet/modify area indicated in Column G &amp; H as required. </t>
  </si>
  <si>
    <t>Drivers – Common Area</t>
  </si>
  <si>
    <t>Percentages indicated are to help establish preliminary area requirements.                                You may choose to use an avarage instead of an exact percentage.</t>
  </si>
  <si>
    <t>Parking:</t>
  </si>
  <si>
    <t>FUNCTION</t>
  </si>
  <si>
    <t>PROGRAM TYPE</t>
  </si>
  <si>
    <t>Workstations</t>
  </si>
  <si>
    <t>Private offices</t>
  </si>
  <si>
    <t>Meeting room(s) 4-6</t>
  </si>
  <si>
    <t xml:space="preserve">Conference room(s) 6-8 </t>
  </si>
  <si>
    <t>Conference room(s) 10-16</t>
  </si>
  <si>
    <t>Board Room</t>
  </si>
  <si>
    <t>Multi-purpose (divisible)</t>
  </si>
  <si>
    <t>Filing Areas</t>
  </si>
  <si>
    <t>Filing room(s)</t>
  </si>
  <si>
    <t>MDF room</t>
  </si>
  <si>
    <t>Storage Area(s)</t>
  </si>
  <si>
    <t>Storage room(s)</t>
  </si>
  <si>
    <t>Copier/Printer/Fax area</t>
  </si>
  <si>
    <t>Copier/Printer/Fax room</t>
  </si>
  <si>
    <t>Equipment/Machine/HVAC room</t>
  </si>
  <si>
    <t>Dispensary</t>
  </si>
  <si>
    <t>Child Care center</t>
  </si>
  <si>
    <t>Reception Area</t>
  </si>
  <si>
    <t>Lounge</t>
  </si>
  <si>
    <t>Cafeteria</t>
  </si>
  <si>
    <t>Kitchen</t>
  </si>
  <si>
    <t>Pantry</t>
  </si>
  <si>
    <t>Quiet room</t>
  </si>
  <si>
    <t>Library section</t>
  </si>
  <si>
    <t>Library room</t>
  </si>
  <si>
    <t>Private toilets</t>
  </si>
  <si>
    <t>Fitness Room</t>
  </si>
  <si>
    <t>ICT closet/room</t>
  </si>
  <si>
    <t>ICT Center</t>
  </si>
  <si>
    <t>Drivers Lounge/Area</t>
  </si>
  <si>
    <t>Maintenance room</t>
  </si>
  <si>
    <t>Janitor closet</t>
  </si>
  <si>
    <t>Area of Refuge</t>
  </si>
  <si>
    <t>Shelter</t>
  </si>
  <si>
    <t>Bank</t>
  </si>
  <si>
    <t>Bicycle Racks</t>
  </si>
  <si>
    <t>Security Office</t>
  </si>
  <si>
    <t>Travel Agency</t>
  </si>
  <si>
    <t>For guidance only: Allow for an avarage of 23 square meters (248 SF) to 33 square meters (355 SF) including circulation per vehicle when calculating parking area.</t>
  </si>
  <si>
    <t>For the total GROSS area required, use the next TAB (Table 2) if you work in Metric or to the last TAB (Table 3) if you work in Feet.</t>
  </si>
  <si>
    <t>Percentages are indicated to help establish preliminary area requirements.You may choose to use an average instead of an exact percentage.</t>
  </si>
  <si>
    <t>1)</t>
  </si>
  <si>
    <t>2)</t>
  </si>
  <si>
    <t>The above percentages do not include special ancillary functions such as Assembly halls Cafeterias, Banks, etc..</t>
  </si>
  <si>
    <t>Conference/Assembly Hall</t>
  </si>
  <si>
    <t xml:space="preserve">Manually insert Area as appears in Row 8/column B (also indicated in Table (1) Row13/Column H) into rows 1 or 2 - 3 or 4 - 5 or 6. </t>
  </si>
  <si>
    <t>3)</t>
  </si>
  <si>
    <t>This Table is produced by the TTCP (Task Team on Common Premises) for guidance only.</t>
  </si>
  <si>
    <t>HEADCOUNT</t>
  </si>
  <si>
    <t>Tables are produced by the TTCP (Task Team on Common Premises) for guidance only.</t>
  </si>
  <si>
    <t>TABLE (4) SUGGESTED PROGRAM TYPE BASED ON HEADCOUNT</t>
  </si>
  <si>
    <t>TABLE (5) SUGGESTED FUNCTIONS BASED ON PROGRAM TYPE</t>
  </si>
  <si>
    <r>
      <t xml:space="preserve">Type </t>
    </r>
    <r>
      <rPr>
        <b/>
        <sz val="12"/>
        <color theme="1"/>
        <rFont val="Times New Roman"/>
        <family val="1"/>
      </rPr>
      <t>A</t>
    </r>
  </si>
  <si>
    <r>
      <t xml:space="preserve">Type </t>
    </r>
    <r>
      <rPr>
        <b/>
        <sz val="12"/>
        <color theme="1"/>
        <rFont val="Times New Roman"/>
        <family val="1"/>
      </rPr>
      <t>B</t>
    </r>
  </si>
  <si>
    <r>
      <t xml:space="preserve">Type </t>
    </r>
    <r>
      <rPr>
        <b/>
        <sz val="12"/>
        <color theme="1"/>
        <rFont val="Times New Roman"/>
        <family val="1"/>
      </rPr>
      <t>C</t>
    </r>
  </si>
  <si>
    <t>151 - 350</t>
  </si>
  <si>
    <t>351 and above</t>
  </si>
  <si>
    <t>Up to 150</t>
  </si>
  <si>
    <t>HC accessible Common toilets</t>
  </si>
  <si>
    <t>HC accessible Lockers/Shower room</t>
  </si>
  <si>
    <t xml:space="preserve">   Not suggested</t>
  </si>
  <si>
    <t xml:space="preserve">   Moderately suggested</t>
  </si>
  <si>
    <t xml:space="preserve">   Highly suggested</t>
  </si>
  <si>
    <t>LEGEND</t>
  </si>
  <si>
    <t>Supplies room</t>
  </si>
  <si>
    <t>CMP Sq. Meter</t>
  </si>
  <si>
    <t>CMP Sq. Feet</t>
  </si>
  <si>
    <r>
      <rPr>
        <b/>
        <u/>
        <sz val="14"/>
        <color theme="1"/>
        <rFont val="Times New Roman"/>
        <family val="1"/>
      </rPr>
      <t>TABLE (1)</t>
    </r>
    <r>
      <rPr>
        <b/>
        <sz val="14"/>
        <color theme="1"/>
        <rFont val="Times New Roman"/>
        <family val="1"/>
      </rPr>
      <t xml:space="preserve"> Area required based on Headcount (number of users) as per </t>
    </r>
    <r>
      <rPr>
        <b/>
        <sz val="14"/>
        <rFont val="Times New Roman"/>
        <family val="1"/>
      </rPr>
      <t>CMP</t>
    </r>
    <r>
      <rPr>
        <b/>
        <sz val="14"/>
        <color rgb="FFFF0000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space standards</t>
    </r>
  </si>
  <si>
    <r>
      <t xml:space="preserve">PRELIMINARY SPACE CALCULATIONS (Tables 1, 2 &amp; 3) - TTCP    </t>
    </r>
    <r>
      <rPr>
        <sz val="12"/>
        <rFont val="Times New Roman"/>
        <family val="1"/>
      </rPr>
      <t xml:space="preserve"> January 2016</t>
    </r>
    <r>
      <rPr>
        <sz val="12"/>
        <color theme="1"/>
        <rFont val="Times New Roman"/>
        <family val="2"/>
      </rPr>
      <t xml:space="preserve"> </t>
    </r>
    <r>
      <rPr>
        <sz val="12"/>
        <color rgb="FFFF0000"/>
        <rFont val="Times New Roman"/>
        <family val="1"/>
      </rPr>
      <t/>
    </r>
  </si>
  <si>
    <t>National Professional Staff, JPO, UNV</t>
  </si>
  <si>
    <t xml:space="preserve">General Services Staff </t>
  </si>
  <si>
    <r>
      <rPr>
        <sz val="12"/>
        <rFont val="Times New Roman"/>
        <family val="1"/>
      </rPr>
      <t xml:space="preserve">CMP standards are not an entitlement; these are designed as a maximum standards for office space for the various functions. For more details, please refer to: </t>
    </r>
    <r>
      <rPr>
        <b/>
        <sz val="12"/>
        <color theme="4" tint="-0.249977111117893"/>
        <rFont val="Times New Roman"/>
        <family val="1"/>
      </rPr>
      <t>http://www.un.org/wcm/webdav/site/cmp/shared/Space%20Planning%20Guidelines%20Update%20Aug12.pdf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</si>
</sst>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8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2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color theme="4" tint="-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4" fontId="0" fillId="0" borderId="0" xfId="0" applyNumberFormat="1" applyBorder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4" fontId="2" fillId="0" borderId="0" xfId="0" applyNumberFormat="1" applyFont="1" applyBorder="1" applyAlignment="1" applyProtection="1">
      <alignment horizontal="right" vertical="center"/>
      <protection locked="0"/>
    </xf>
    <xf numFmtId="1" fontId="2" fillId="0" borderId="0" xfId="0" applyNumberFormat="1" applyFont="1" applyProtection="1">
      <protection locked="0"/>
    </xf>
    <xf numFmtId="4" fontId="5" fillId="0" borderId="3" xfId="0" applyNumberFormat="1" applyFont="1" applyBorder="1" applyProtection="1">
      <protection locked="0"/>
    </xf>
    <xf numFmtId="0" fontId="2" fillId="0" borderId="0" xfId="0" applyFont="1" applyAlignment="1" applyProtection="1">
      <alignment horizontal="right" vertical="center"/>
      <protection locked="0"/>
    </xf>
    <xf numFmtId="4" fontId="2" fillId="0" borderId="0" xfId="0" applyNumberFormat="1" applyFont="1" applyAlignment="1" applyProtection="1">
      <alignment horizontal="right" vertical="center"/>
      <protection locked="0"/>
    </xf>
    <xf numFmtId="4" fontId="2" fillId="0" borderId="0" xfId="0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4" fontId="0" fillId="0" borderId="0" xfId="0" applyNumberFormat="1" applyAlignment="1" applyProtection="1">
      <alignment horizontal="right" vertical="center"/>
      <protection locked="0"/>
    </xf>
    <xf numFmtId="1" fontId="0" fillId="0" borderId="0" xfId="0" applyNumberFormat="1" applyProtection="1"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right" vertical="center"/>
      <protection locked="0"/>
    </xf>
    <xf numFmtId="2" fontId="0" fillId="0" borderId="0" xfId="0" applyNumberFormat="1" applyAlignment="1" applyProtection="1">
      <alignment horizontal="right" vertical="center"/>
      <protection locked="0"/>
    </xf>
    <xf numFmtId="0" fontId="0" fillId="0" borderId="0" xfId="0" applyFont="1" applyBorder="1" applyAlignment="1" applyProtection="1">
      <alignment vertical="center" textRotation="90" wrapText="1"/>
      <protection locked="0"/>
    </xf>
    <xf numFmtId="0" fontId="3" fillId="0" borderId="3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4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textRotation="90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4" fontId="0" fillId="0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4" fontId="0" fillId="0" borderId="10" xfId="0" applyNumberFormat="1" applyFill="1" applyBorder="1" applyAlignment="1" applyProtection="1">
      <alignment horizontal="right" vertical="center"/>
      <protection locked="0"/>
    </xf>
    <xf numFmtId="4" fontId="0" fillId="0" borderId="12" xfId="0" applyNumberFormat="1" applyFill="1" applyBorder="1" applyAlignment="1" applyProtection="1">
      <alignment horizontal="right" vertical="center"/>
      <protection locked="0"/>
    </xf>
    <xf numFmtId="4" fontId="2" fillId="0" borderId="11" xfId="0" applyNumberFormat="1" applyFont="1" applyFill="1" applyBorder="1" applyAlignment="1" applyProtection="1">
      <alignment horizontal="right" vertical="center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4" fontId="0" fillId="0" borderId="28" xfId="0" applyNumberFormat="1" applyFill="1" applyBorder="1" applyAlignment="1" applyProtection="1">
      <alignment horizontal="center" vertical="center"/>
      <protection locked="0"/>
    </xf>
    <xf numFmtId="9" fontId="3" fillId="0" borderId="18" xfId="0" applyNumberFormat="1" applyFont="1" applyFill="1" applyBorder="1" applyAlignment="1" applyProtection="1">
      <alignment wrapText="1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4" fontId="0" fillId="0" borderId="15" xfId="0" applyNumberForma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2" fontId="1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wrapText="1"/>
      <protection locked="0"/>
    </xf>
    <xf numFmtId="0" fontId="3" fillId="0" borderId="25" xfId="0" applyFont="1" applyBorder="1" applyAlignment="1" applyProtection="1">
      <alignment horizontal="right" vertical="center"/>
      <protection locked="0"/>
    </xf>
    <xf numFmtId="2" fontId="0" fillId="0" borderId="24" xfId="0" applyNumberFormat="1" applyBorder="1" applyAlignment="1" applyProtection="1">
      <alignment horizontal="right" vertical="center"/>
      <protection locked="0"/>
    </xf>
    <xf numFmtId="0" fontId="3" fillId="0" borderId="26" xfId="0" applyFont="1" applyFill="1" applyBorder="1" applyAlignment="1" applyProtection="1">
      <alignment wrapText="1"/>
      <protection locked="0"/>
    </xf>
    <xf numFmtId="4" fontId="0" fillId="0" borderId="23" xfId="0" applyNumberFormat="1" applyFill="1" applyBorder="1" applyAlignment="1" applyProtection="1">
      <alignment horizontal="right" vertical="center"/>
      <protection locked="0"/>
    </xf>
    <xf numFmtId="9" fontId="3" fillId="0" borderId="26" xfId="0" applyNumberFormat="1" applyFont="1" applyFill="1" applyBorder="1" applyAlignment="1" applyProtection="1">
      <alignment wrapText="1"/>
      <protection locked="0"/>
    </xf>
    <xf numFmtId="4" fontId="1" fillId="0" borderId="2" xfId="0" applyNumberFormat="1" applyFont="1" applyBorder="1" applyAlignment="1" applyProtection="1">
      <alignment horizontal="center" vertical="center"/>
      <protection locked="0"/>
    </xf>
    <xf numFmtId="4" fontId="2" fillId="0" borderId="8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9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2" fontId="0" fillId="0" borderId="15" xfId="0" applyNumberForma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wrapText="1"/>
      <protection locked="0"/>
    </xf>
    <xf numFmtId="0" fontId="3" fillId="0" borderId="18" xfId="0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31" xfId="0" applyFont="1" applyFill="1" applyBorder="1" applyAlignment="1" applyProtection="1">
      <alignment vertical="top" wrapText="1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2" fontId="1" fillId="0" borderId="33" xfId="0" applyNumberFormat="1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9" fontId="1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9" fontId="1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0" xfId="0" applyFill="1" applyBorder="1"/>
    <xf numFmtId="0" fontId="0" fillId="0" borderId="0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ill="1" applyBorder="1" applyAlignment="1" applyProtection="1">
      <alignment horizontal="right" vertical="center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4" fontId="0" fillId="0" borderId="0" xfId="0" applyNumberForma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/>
    <xf numFmtId="1" fontId="1" fillId="2" borderId="2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37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wrapText="1"/>
    </xf>
    <xf numFmtId="0" fontId="8" fillId="0" borderId="0" xfId="0" applyFont="1" applyAlignment="1" applyProtection="1">
      <alignment horizontal="fill" vertical="top" wrapText="1"/>
      <protection locked="0"/>
    </xf>
    <xf numFmtId="0" fontId="7" fillId="0" borderId="0" xfId="0" applyFont="1" applyAlignment="1" applyProtection="1">
      <alignment horizontal="fill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9" xfId="0" applyBorder="1" applyAlignment="1" applyProtection="1">
      <alignment horizontal="center" vertical="center" textRotation="90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5" xfId="0" applyBorder="1" applyAlignment="1" applyProtection="1">
      <alignment horizontal="center" vertical="center" textRotation="90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23" xfId="0" applyBorder="1" applyAlignment="1" applyProtection="1">
      <alignment horizontal="center" vertical="center" textRotation="90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0" xfId="0" applyAlignment="1" applyProtection="1">
      <alignment horizontal="left" wrapText="1"/>
      <protection locked="0"/>
    </xf>
    <xf numFmtId="0" fontId="0" fillId="0" borderId="34" xfId="0" applyBorder="1" applyAlignment="1" applyProtection="1">
      <alignment horizontal="center" vertical="center" textRotation="90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9" fillId="0" borderId="0" xfId="0" applyFont="1" applyAlignment="1" applyProtection="1">
      <alignment horizontal="fill" vertical="top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12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2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112580</xdr:colOff>
      <xdr:row>10</xdr:row>
      <xdr:rowOff>21650</xdr:rowOff>
    </xdr:from>
    <xdr:to>
      <xdr:col>5</xdr:col>
      <xdr:colOff>288528</xdr:colOff>
      <xdr:row>10</xdr:row>
      <xdr:rowOff>174616</xdr:rowOff>
    </xdr:to>
    <xdr:sp macro="" textlink="">
      <xdr:nvSpPr>
        <xdr:cNvPr id="184" name="Oval 183"/>
        <xdr:cNvSpPr/>
      </xdr:nvSpPr>
      <xdr:spPr>
        <a:xfrm>
          <a:off x="4147716" y="2251366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112580</xdr:colOff>
      <xdr:row>10</xdr:row>
      <xdr:rowOff>21650</xdr:rowOff>
    </xdr:from>
    <xdr:to>
      <xdr:col>4</xdr:col>
      <xdr:colOff>288528</xdr:colOff>
      <xdr:row>10</xdr:row>
      <xdr:rowOff>174616</xdr:rowOff>
    </xdr:to>
    <xdr:sp macro="" textlink="">
      <xdr:nvSpPr>
        <xdr:cNvPr id="185" name="Oval 184"/>
        <xdr:cNvSpPr/>
      </xdr:nvSpPr>
      <xdr:spPr>
        <a:xfrm>
          <a:off x="3749398" y="2251366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112580</xdr:colOff>
      <xdr:row>10</xdr:row>
      <xdr:rowOff>21650</xdr:rowOff>
    </xdr:from>
    <xdr:to>
      <xdr:col>3</xdr:col>
      <xdr:colOff>288528</xdr:colOff>
      <xdr:row>10</xdr:row>
      <xdr:rowOff>174616</xdr:rowOff>
    </xdr:to>
    <xdr:sp macro="" textlink="">
      <xdr:nvSpPr>
        <xdr:cNvPr id="186" name="Oval 185"/>
        <xdr:cNvSpPr/>
      </xdr:nvSpPr>
      <xdr:spPr>
        <a:xfrm>
          <a:off x="3351080" y="2251366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112580</xdr:colOff>
      <xdr:row>11</xdr:row>
      <xdr:rowOff>25980</xdr:rowOff>
    </xdr:from>
    <xdr:to>
      <xdr:col>5</xdr:col>
      <xdr:colOff>288528</xdr:colOff>
      <xdr:row>11</xdr:row>
      <xdr:rowOff>178946</xdr:rowOff>
    </xdr:to>
    <xdr:sp macro="" textlink="">
      <xdr:nvSpPr>
        <xdr:cNvPr id="188" name="Oval 187"/>
        <xdr:cNvSpPr/>
      </xdr:nvSpPr>
      <xdr:spPr>
        <a:xfrm>
          <a:off x="4147716" y="2454855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112580</xdr:colOff>
      <xdr:row>11</xdr:row>
      <xdr:rowOff>25980</xdr:rowOff>
    </xdr:from>
    <xdr:to>
      <xdr:col>4</xdr:col>
      <xdr:colOff>288528</xdr:colOff>
      <xdr:row>11</xdr:row>
      <xdr:rowOff>178946</xdr:rowOff>
    </xdr:to>
    <xdr:sp macro="" textlink="">
      <xdr:nvSpPr>
        <xdr:cNvPr id="189" name="Oval 188"/>
        <xdr:cNvSpPr/>
      </xdr:nvSpPr>
      <xdr:spPr>
        <a:xfrm>
          <a:off x="3749398" y="2454855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112580</xdr:colOff>
      <xdr:row>11</xdr:row>
      <xdr:rowOff>25980</xdr:rowOff>
    </xdr:from>
    <xdr:to>
      <xdr:col>3</xdr:col>
      <xdr:colOff>288528</xdr:colOff>
      <xdr:row>11</xdr:row>
      <xdr:rowOff>178946</xdr:rowOff>
    </xdr:to>
    <xdr:sp macro="" textlink="">
      <xdr:nvSpPr>
        <xdr:cNvPr id="190" name="Oval 189"/>
        <xdr:cNvSpPr/>
      </xdr:nvSpPr>
      <xdr:spPr>
        <a:xfrm>
          <a:off x="3351080" y="2454855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112580</xdr:colOff>
      <xdr:row>12</xdr:row>
      <xdr:rowOff>25980</xdr:rowOff>
    </xdr:from>
    <xdr:to>
      <xdr:col>5</xdr:col>
      <xdr:colOff>288528</xdr:colOff>
      <xdr:row>12</xdr:row>
      <xdr:rowOff>178946</xdr:rowOff>
    </xdr:to>
    <xdr:sp macro="" textlink="">
      <xdr:nvSpPr>
        <xdr:cNvPr id="192" name="Oval 191"/>
        <xdr:cNvSpPr/>
      </xdr:nvSpPr>
      <xdr:spPr>
        <a:xfrm>
          <a:off x="4147716" y="2662673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112580</xdr:colOff>
      <xdr:row>12</xdr:row>
      <xdr:rowOff>25980</xdr:rowOff>
    </xdr:from>
    <xdr:to>
      <xdr:col>4</xdr:col>
      <xdr:colOff>288528</xdr:colOff>
      <xdr:row>12</xdr:row>
      <xdr:rowOff>178946</xdr:rowOff>
    </xdr:to>
    <xdr:sp macro="" textlink="">
      <xdr:nvSpPr>
        <xdr:cNvPr id="193" name="Oval 192"/>
        <xdr:cNvSpPr/>
      </xdr:nvSpPr>
      <xdr:spPr>
        <a:xfrm>
          <a:off x="3749398" y="2662673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112580</xdr:colOff>
      <xdr:row>12</xdr:row>
      <xdr:rowOff>25980</xdr:rowOff>
    </xdr:from>
    <xdr:to>
      <xdr:col>3</xdr:col>
      <xdr:colOff>288528</xdr:colOff>
      <xdr:row>12</xdr:row>
      <xdr:rowOff>178946</xdr:rowOff>
    </xdr:to>
    <xdr:sp macro="" textlink="">
      <xdr:nvSpPr>
        <xdr:cNvPr id="194" name="Oval 193"/>
        <xdr:cNvSpPr/>
      </xdr:nvSpPr>
      <xdr:spPr>
        <a:xfrm>
          <a:off x="3351080" y="2662673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112580</xdr:colOff>
      <xdr:row>13</xdr:row>
      <xdr:rowOff>25980</xdr:rowOff>
    </xdr:from>
    <xdr:to>
      <xdr:col>5</xdr:col>
      <xdr:colOff>288528</xdr:colOff>
      <xdr:row>13</xdr:row>
      <xdr:rowOff>178946</xdr:rowOff>
    </xdr:to>
    <xdr:sp macro="" textlink="">
      <xdr:nvSpPr>
        <xdr:cNvPr id="196" name="Oval 195"/>
        <xdr:cNvSpPr/>
      </xdr:nvSpPr>
      <xdr:spPr>
        <a:xfrm>
          <a:off x="4147716" y="2861832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112580</xdr:colOff>
      <xdr:row>13</xdr:row>
      <xdr:rowOff>25980</xdr:rowOff>
    </xdr:from>
    <xdr:to>
      <xdr:col>4</xdr:col>
      <xdr:colOff>288528</xdr:colOff>
      <xdr:row>13</xdr:row>
      <xdr:rowOff>178946</xdr:rowOff>
    </xdr:to>
    <xdr:sp macro="" textlink="">
      <xdr:nvSpPr>
        <xdr:cNvPr id="197" name="Oval 196"/>
        <xdr:cNvSpPr/>
      </xdr:nvSpPr>
      <xdr:spPr>
        <a:xfrm>
          <a:off x="3749398" y="2861832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112580</xdr:colOff>
      <xdr:row>14</xdr:row>
      <xdr:rowOff>25980</xdr:rowOff>
    </xdr:from>
    <xdr:to>
      <xdr:col>5</xdr:col>
      <xdr:colOff>288528</xdr:colOff>
      <xdr:row>14</xdr:row>
      <xdr:rowOff>178946</xdr:rowOff>
    </xdr:to>
    <xdr:sp macro="" textlink="">
      <xdr:nvSpPr>
        <xdr:cNvPr id="200" name="Oval 199"/>
        <xdr:cNvSpPr/>
      </xdr:nvSpPr>
      <xdr:spPr>
        <a:xfrm>
          <a:off x="4303580" y="2835855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112580</xdr:colOff>
      <xdr:row>15</xdr:row>
      <xdr:rowOff>25980</xdr:rowOff>
    </xdr:from>
    <xdr:to>
      <xdr:col>5</xdr:col>
      <xdr:colOff>288528</xdr:colOff>
      <xdr:row>15</xdr:row>
      <xdr:rowOff>178946</xdr:rowOff>
    </xdr:to>
    <xdr:sp macro="" textlink="">
      <xdr:nvSpPr>
        <xdr:cNvPr id="204" name="Oval 203"/>
        <xdr:cNvSpPr/>
      </xdr:nvSpPr>
      <xdr:spPr>
        <a:xfrm>
          <a:off x="4147716" y="3260150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112580</xdr:colOff>
      <xdr:row>15</xdr:row>
      <xdr:rowOff>25980</xdr:rowOff>
    </xdr:from>
    <xdr:to>
      <xdr:col>4</xdr:col>
      <xdr:colOff>288528</xdr:colOff>
      <xdr:row>15</xdr:row>
      <xdr:rowOff>178946</xdr:rowOff>
    </xdr:to>
    <xdr:sp macro="" textlink="">
      <xdr:nvSpPr>
        <xdr:cNvPr id="205" name="Oval 204"/>
        <xdr:cNvSpPr/>
      </xdr:nvSpPr>
      <xdr:spPr>
        <a:xfrm>
          <a:off x="3749398" y="3260150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112580</xdr:colOff>
      <xdr:row>15</xdr:row>
      <xdr:rowOff>25980</xdr:rowOff>
    </xdr:from>
    <xdr:to>
      <xdr:col>3</xdr:col>
      <xdr:colOff>288528</xdr:colOff>
      <xdr:row>15</xdr:row>
      <xdr:rowOff>178946</xdr:rowOff>
    </xdr:to>
    <xdr:sp macro="" textlink="">
      <xdr:nvSpPr>
        <xdr:cNvPr id="206" name="Oval 205"/>
        <xdr:cNvSpPr/>
      </xdr:nvSpPr>
      <xdr:spPr>
        <a:xfrm>
          <a:off x="3351080" y="3260150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112580</xdr:colOff>
      <xdr:row>16</xdr:row>
      <xdr:rowOff>30310</xdr:rowOff>
    </xdr:from>
    <xdr:to>
      <xdr:col>5</xdr:col>
      <xdr:colOff>288528</xdr:colOff>
      <xdr:row>16</xdr:row>
      <xdr:rowOff>183276</xdr:rowOff>
    </xdr:to>
    <xdr:sp macro="" textlink="">
      <xdr:nvSpPr>
        <xdr:cNvPr id="208" name="Oval 207"/>
        <xdr:cNvSpPr/>
      </xdr:nvSpPr>
      <xdr:spPr>
        <a:xfrm>
          <a:off x="4147716" y="3463640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112580</xdr:colOff>
      <xdr:row>16</xdr:row>
      <xdr:rowOff>30310</xdr:rowOff>
    </xdr:from>
    <xdr:to>
      <xdr:col>4</xdr:col>
      <xdr:colOff>288528</xdr:colOff>
      <xdr:row>16</xdr:row>
      <xdr:rowOff>183276</xdr:rowOff>
    </xdr:to>
    <xdr:sp macro="" textlink="">
      <xdr:nvSpPr>
        <xdr:cNvPr id="209" name="Oval 208"/>
        <xdr:cNvSpPr/>
      </xdr:nvSpPr>
      <xdr:spPr>
        <a:xfrm>
          <a:off x="3749398" y="3463640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112580</xdr:colOff>
      <xdr:row>17</xdr:row>
      <xdr:rowOff>27763</xdr:rowOff>
    </xdr:from>
    <xdr:to>
      <xdr:col>5</xdr:col>
      <xdr:colOff>288528</xdr:colOff>
      <xdr:row>17</xdr:row>
      <xdr:rowOff>180729</xdr:rowOff>
    </xdr:to>
    <xdr:sp macro="" textlink="">
      <xdr:nvSpPr>
        <xdr:cNvPr id="212" name="Oval 211"/>
        <xdr:cNvSpPr/>
      </xdr:nvSpPr>
      <xdr:spPr>
        <a:xfrm>
          <a:off x="4146698" y="3708895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112580</xdr:colOff>
      <xdr:row>17</xdr:row>
      <xdr:rowOff>27763</xdr:rowOff>
    </xdr:from>
    <xdr:to>
      <xdr:col>4</xdr:col>
      <xdr:colOff>288528</xdr:colOff>
      <xdr:row>17</xdr:row>
      <xdr:rowOff>180729</xdr:rowOff>
    </xdr:to>
    <xdr:sp macro="" textlink="">
      <xdr:nvSpPr>
        <xdr:cNvPr id="213" name="Oval 212"/>
        <xdr:cNvSpPr/>
      </xdr:nvSpPr>
      <xdr:spPr>
        <a:xfrm>
          <a:off x="3748889" y="3708895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112580</xdr:colOff>
      <xdr:row>17</xdr:row>
      <xdr:rowOff>27763</xdr:rowOff>
    </xdr:from>
    <xdr:to>
      <xdr:col>3</xdr:col>
      <xdr:colOff>288528</xdr:colOff>
      <xdr:row>17</xdr:row>
      <xdr:rowOff>180729</xdr:rowOff>
    </xdr:to>
    <xdr:sp macro="" textlink="">
      <xdr:nvSpPr>
        <xdr:cNvPr id="214" name="Oval 213"/>
        <xdr:cNvSpPr/>
      </xdr:nvSpPr>
      <xdr:spPr>
        <a:xfrm>
          <a:off x="3351080" y="3708895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112580</xdr:colOff>
      <xdr:row>18</xdr:row>
      <xdr:rowOff>19104</xdr:rowOff>
    </xdr:from>
    <xdr:to>
      <xdr:col>5</xdr:col>
      <xdr:colOff>288528</xdr:colOff>
      <xdr:row>18</xdr:row>
      <xdr:rowOff>172070</xdr:rowOff>
    </xdr:to>
    <xdr:sp macro="" textlink="">
      <xdr:nvSpPr>
        <xdr:cNvPr id="216" name="Oval 215"/>
        <xdr:cNvSpPr/>
      </xdr:nvSpPr>
      <xdr:spPr>
        <a:xfrm>
          <a:off x="4146698" y="3913148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112580</xdr:colOff>
      <xdr:row>18</xdr:row>
      <xdr:rowOff>19104</xdr:rowOff>
    </xdr:from>
    <xdr:to>
      <xdr:col>4</xdr:col>
      <xdr:colOff>288528</xdr:colOff>
      <xdr:row>18</xdr:row>
      <xdr:rowOff>172070</xdr:rowOff>
    </xdr:to>
    <xdr:sp macro="" textlink="">
      <xdr:nvSpPr>
        <xdr:cNvPr id="217" name="Oval 216"/>
        <xdr:cNvSpPr/>
      </xdr:nvSpPr>
      <xdr:spPr>
        <a:xfrm>
          <a:off x="3748889" y="3913148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112580</xdr:colOff>
      <xdr:row>18</xdr:row>
      <xdr:rowOff>19104</xdr:rowOff>
    </xdr:from>
    <xdr:to>
      <xdr:col>3</xdr:col>
      <xdr:colOff>288528</xdr:colOff>
      <xdr:row>18</xdr:row>
      <xdr:rowOff>172070</xdr:rowOff>
    </xdr:to>
    <xdr:sp macro="" textlink="">
      <xdr:nvSpPr>
        <xdr:cNvPr id="218" name="Oval 217"/>
        <xdr:cNvSpPr/>
      </xdr:nvSpPr>
      <xdr:spPr>
        <a:xfrm>
          <a:off x="3351080" y="3913148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112580</xdr:colOff>
      <xdr:row>19</xdr:row>
      <xdr:rowOff>30310</xdr:rowOff>
    </xdr:from>
    <xdr:to>
      <xdr:col>5</xdr:col>
      <xdr:colOff>288528</xdr:colOff>
      <xdr:row>19</xdr:row>
      <xdr:rowOff>183276</xdr:rowOff>
    </xdr:to>
    <xdr:sp macro="" textlink="">
      <xdr:nvSpPr>
        <xdr:cNvPr id="220" name="Oval 219"/>
        <xdr:cNvSpPr/>
      </xdr:nvSpPr>
      <xdr:spPr>
        <a:xfrm>
          <a:off x="4147716" y="4069776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112580</xdr:colOff>
      <xdr:row>19</xdr:row>
      <xdr:rowOff>30310</xdr:rowOff>
    </xdr:from>
    <xdr:to>
      <xdr:col>4</xdr:col>
      <xdr:colOff>288528</xdr:colOff>
      <xdr:row>19</xdr:row>
      <xdr:rowOff>183276</xdr:rowOff>
    </xdr:to>
    <xdr:sp macro="" textlink="">
      <xdr:nvSpPr>
        <xdr:cNvPr id="221" name="Oval 220"/>
        <xdr:cNvSpPr/>
      </xdr:nvSpPr>
      <xdr:spPr>
        <a:xfrm>
          <a:off x="3748889" y="4126060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112580</xdr:colOff>
      <xdr:row>19</xdr:row>
      <xdr:rowOff>30310</xdr:rowOff>
    </xdr:from>
    <xdr:to>
      <xdr:col>3</xdr:col>
      <xdr:colOff>288528</xdr:colOff>
      <xdr:row>19</xdr:row>
      <xdr:rowOff>183276</xdr:rowOff>
    </xdr:to>
    <xdr:sp macro="" textlink="">
      <xdr:nvSpPr>
        <xdr:cNvPr id="222" name="Oval 221"/>
        <xdr:cNvSpPr/>
      </xdr:nvSpPr>
      <xdr:spPr>
        <a:xfrm>
          <a:off x="3351080" y="4069776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112580</xdr:colOff>
      <xdr:row>20</xdr:row>
      <xdr:rowOff>30310</xdr:rowOff>
    </xdr:from>
    <xdr:to>
      <xdr:col>5</xdr:col>
      <xdr:colOff>288528</xdr:colOff>
      <xdr:row>20</xdr:row>
      <xdr:rowOff>183276</xdr:rowOff>
    </xdr:to>
    <xdr:sp macro="" textlink="">
      <xdr:nvSpPr>
        <xdr:cNvPr id="224" name="Oval 223"/>
        <xdr:cNvSpPr/>
      </xdr:nvSpPr>
      <xdr:spPr>
        <a:xfrm>
          <a:off x="4147716" y="4268935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112580</xdr:colOff>
      <xdr:row>20</xdr:row>
      <xdr:rowOff>30310</xdr:rowOff>
    </xdr:from>
    <xdr:to>
      <xdr:col>4</xdr:col>
      <xdr:colOff>288528</xdr:colOff>
      <xdr:row>20</xdr:row>
      <xdr:rowOff>183276</xdr:rowOff>
    </xdr:to>
    <xdr:sp macro="" textlink="">
      <xdr:nvSpPr>
        <xdr:cNvPr id="225" name="Oval 224"/>
        <xdr:cNvSpPr/>
      </xdr:nvSpPr>
      <xdr:spPr>
        <a:xfrm>
          <a:off x="3749398" y="4268935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112580</xdr:colOff>
      <xdr:row>20</xdr:row>
      <xdr:rowOff>30310</xdr:rowOff>
    </xdr:from>
    <xdr:to>
      <xdr:col>3</xdr:col>
      <xdr:colOff>288528</xdr:colOff>
      <xdr:row>20</xdr:row>
      <xdr:rowOff>183276</xdr:rowOff>
    </xdr:to>
    <xdr:sp macro="" textlink="">
      <xdr:nvSpPr>
        <xdr:cNvPr id="226" name="Oval 225"/>
        <xdr:cNvSpPr/>
      </xdr:nvSpPr>
      <xdr:spPr>
        <a:xfrm>
          <a:off x="3351080" y="4268935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116910</xdr:colOff>
      <xdr:row>21</xdr:row>
      <xdr:rowOff>25980</xdr:rowOff>
    </xdr:from>
    <xdr:to>
      <xdr:col>5</xdr:col>
      <xdr:colOff>292858</xdr:colOff>
      <xdr:row>21</xdr:row>
      <xdr:rowOff>178946</xdr:rowOff>
    </xdr:to>
    <xdr:sp macro="" textlink="">
      <xdr:nvSpPr>
        <xdr:cNvPr id="228" name="Oval 227"/>
        <xdr:cNvSpPr/>
      </xdr:nvSpPr>
      <xdr:spPr>
        <a:xfrm>
          <a:off x="4152046" y="4463764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116910</xdr:colOff>
      <xdr:row>21</xdr:row>
      <xdr:rowOff>25980</xdr:rowOff>
    </xdr:from>
    <xdr:to>
      <xdr:col>4</xdr:col>
      <xdr:colOff>292858</xdr:colOff>
      <xdr:row>21</xdr:row>
      <xdr:rowOff>178946</xdr:rowOff>
    </xdr:to>
    <xdr:sp macro="" textlink="">
      <xdr:nvSpPr>
        <xdr:cNvPr id="229" name="Oval 228"/>
        <xdr:cNvSpPr/>
      </xdr:nvSpPr>
      <xdr:spPr>
        <a:xfrm>
          <a:off x="3753728" y="4463764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116910</xdr:colOff>
      <xdr:row>21</xdr:row>
      <xdr:rowOff>25980</xdr:rowOff>
    </xdr:from>
    <xdr:to>
      <xdr:col>3</xdr:col>
      <xdr:colOff>292858</xdr:colOff>
      <xdr:row>21</xdr:row>
      <xdr:rowOff>178946</xdr:rowOff>
    </xdr:to>
    <xdr:sp macro="" textlink="">
      <xdr:nvSpPr>
        <xdr:cNvPr id="230" name="Oval 229"/>
        <xdr:cNvSpPr/>
      </xdr:nvSpPr>
      <xdr:spPr>
        <a:xfrm>
          <a:off x="3355410" y="4463764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116910</xdr:colOff>
      <xdr:row>22</xdr:row>
      <xdr:rowOff>21031</xdr:rowOff>
    </xdr:from>
    <xdr:to>
      <xdr:col>5</xdr:col>
      <xdr:colOff>292858</xdr:colOff>
      <xdr:row>22</xdr:row>
      <xdr:rowOff>173997</xdr:rowOff>
    </xdr:to>
    <xdr:sp macro="" textlink="">
      <xdr:nvSpPr>
        <xdr:cNvPr id="232" name="Oval 231"/>
        <xdr:cNvSpPr/>
      </xdr:nvSpPr>
      <xdr:spPr>
        <a:xfrm>
          <a:off x="4546035" y="4361710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116910</xdr:colOff>
      <xdr:row>22</xdr:row>
      <xdr:rowOff>21031</xdr:rowOff>
    </xdr:from>
    <xdr:to>
      <xdr:col>4</xdr:col>
      <xdr:colOff>292858</xdr:colOff>
      <xdr:row>22</xdr:row>
      <xdr:rowOff>173997</xdr:rowOff>
    </xdr:to>
    <xdr:sp macro="" textlink="">
      <xdr:nvSpPr>
        <xdr:cNvPr id="233" name="Oval 232"/>
        <xdr:cNvSpPr/>
      </xdr:nvSpPr>
      <xdr:spPr>
        <a:xfrm>
          <a:off x="4144624" y="4361710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116910</xdr:colOff>
      <xdr:row>22</xdr:row>
      <xdr:rowOff>21031</xdr:rowOff>
    </xdr:from>
    <xdr:to>
      <xdr:col>3</xdr:col>
      <xdr:colOff>292858</xdr:colOff>
      <xdr:row>22</xdr:row>
      <xdr:rowOff>173997</xdr:rowOff>
    </xdr:to>
    <xdr:sp macro="" textlink="">
      <xdr:nvSpPr>
        <xdr:cNvPr id="234" name="Oval 233"/>
        <xdr:cNvSpPr/>
      </xdr:nvSpPr>
      <xdr:spPr>
        <a:xfrm>
          <a:off x="3743214" y="4361710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116910</xdr:colOff>
      <xdr:row>23</xdr:row>
      <xdr:rowOff>21031</xdr:rowOff>
    </xdr:from>
    <xdr:to>
      <xdr:col>5</xdr:col>
      <xdr:colOff>292858</xdr:colOff>
      <xdr:row>23</xdr:row>
      <xdr:rowOff>173997</xdr:rowOff>
    </xdr:to>
    <xdr:sp macro="" textlink="">
      <xdr:nvSpPr>
        <xdr:cNvPr id="236" name="Oval 235"/>
        <xdr:cNvSpPr/>
      </xdr:nvSpPr>
      <xdr:spPr>
        <a:xfrm>
          <a:off x="4546035" y="4559013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116910</xdr:colOff>
      <xdr:row>23</xdr:row>
      <xdr:rowOff>21031</xdr:rowOff>
    </xdr:from>
    <xdr:to>
      <xdr:col>4</xdr:col>
      <xdr:colOff>292858</xdr:colOff>
      <xdr:row>23</xdr:row>
      <xdr:rowOff>173997</xdr:rowOff>
    </xdr:to>
    <xdr:sp macro="" textlink="">
      <xdr:nvSpPr>
        <xdr:cNvPr id="237" name="Oval 236"/>
        <xdr:cNvSpPr/>
      </xdr:nvSpPr>
      <xdr:spPr>
        <a:xfrm>
          <a:off x="4144624" y="4559013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116910</xdr:colOff>
      <xdr:row>23</xdr:row>
      <xdr:rowOff>21031</xdr:rowOff>
    </xdr:from>
    <xdr:to>
      <xdr:col>3</xdr:col>
      <xdr:colOff>292858</xdr:colOff>
      <xdr:row>23</xdr:row>
      <xdr:rowOff>173997</xdr:rowOff>
    </xdr:to>
    <xdr:sp macro="" textlink="">
      <xdr:nvSpPr>
        <xdr:cNvPr id="238" name="Oval 237"/>
        <xdr:cNvSpPr/>
      </xdr:nvSpPr>
      <xdr:spPr>
        <a:xfrm>
          <a:off x="3743214" y="4559013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116910</xdr:colOff>
      <xdr:row>24</xdr:row>
      <xdr:rowOff>21031</xdr:rowOff>
    </xdr:from>
    <xdr:to>
      <xdr:col>5</xdr:col>
      <xdr:colOff>292858</xdr:colOff>
      <xdr:row>24</xdr:row>
      <xdr:rowOff>173997</xdr:rowOff>
    </xdr:to>
    <xdr:sp macro="" textlink="">
      <xdr:nvSpPr>
        <xdr:cNvPr id="240" name="Oval 239"/>
        <xdr:cNvSpPr/>
      </xdr:nvSpPr>
      <xdr:spPr>
        <a:xfrm>
          <a:off x="4546035" y="4756317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116910</xdr:colOff>
      <xdr:row>24</xdr:row>
      <xdr:rowOff>21031</xdr:rowOff>
    </xdr:from>
    <xdr:to>
      <xdr:col>4</xdr:col>
      <xdr:colOff>292858</xdr:colOff>
      <xdr:row>24</xdr:row>
      <xdr:rowOff>173997</xdr:rowOff>
    </xdr:to>
    <xdr:sp macro="" textlink="">
      <xdr:nvSpPr>
        <xdr:cNvPr id="241" name="Oval 240"/>
        <xdr:cNvSpPr/>
      </xdr:nvSpPr>
      <xdr:spPr>
        <a:xfrm>
          <a:off x="4144624" y="4756317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116910</xdr:colOff>
      <xdr:row>25</xdr:row>
      <xdr:rowOff>21031</xdr:rowOff>
    </xdr:from>
    <xdr:to>
      <xdr:col>5</xdr:col>
      <xdr:colOff>292858</xdr:colOff>
      <xdr:row>25</xdr:row>
      <xdr:rowOff>173997</xdr:rowOff>
    </xdr:to>
    <xdr:sp macro="" textlink="">
      <xdr:nvSpPr>
        <xdr:cNvPr id="244" name="Oval 243"/>
        <xdr:cNvSpPr/>
      </xdr:nvSpPr>
      <xdr:spPr>
        <a:xfrm>
          <a:off x="4546035" y="4953620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116910</xdr:colOff>
      <xdr:row>25</xdr:row>
      <xdr:rowOff>21031</xdr:rowOff>
    </xdr:from>
    <xdr:to>
      <xdr:col>4</xdr:col>
      <xdr:colOff>292858</xdr:colOff>
      <xdr:row>25</xdr:row>
      <xdr:rowOff>173997</xdr:rowOff>
    </xdr:to>
    <xdr:sp macro="" textlink="">
      <xdr:nvSpPr>
        <xdr:cNvPr id="245" name="Oval 244"/>
        <xdr:cNvSpPr/>
      </xdr:nvSpPr>
      <xdr:spPr>
        <a:xfrm>
          <a:off x="4144624" y="4953620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116910</xdr:colOff>
      <xdr:row>25</xdr:row>
      <xdr:rowOff>21031</xdr:rowOff>
    </xdr:from>
    <xdr:to>
      <xdr:col>3</xdr:col>
      <xdr:colOff>292858</xdr:colOff>
      <xdr:row>25</xdr:row>
      <xdr:rowOff>173997</xdr:rowOff>
    </xdr:to>
    <xdr:sp macro="" textlink="">
      <xdr:nvSpPr>
        <xdr:cNvPr id="246" name="Oval 245"/>
        <xdr:cNvSpPr/>
      </xdr:nvSpPr>
      <xdr:spPr>
        <a:xfrm>
          <a:off x="3743214" y="4953620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116910</xdr:colOff>
      <xdr:row>26</xdr:row>
      <xdr:rowOff>25980</xdr:rowOff>
    </xdr:from>
    <xdr:to>
      <xdr:col>5</xdr:col>
      <xdr:colOff>292858</xdr:colOff>
      <xdr:row>26</xdr:row>
      <xdr:rowOff>178946</xdr:rowOff>
    </xdr:to>
    <xdr:sp macro="" textlink="">
      <xdr:nvSpPr>
        <xdr:cNvPr id="248" name="Oval 247"/>
        <xdr:cNvSpPr/>
      </xdr:nvSpPr>
      <xdr:spPr>
        <a:xfrm>
          <a:off x="4152046" y="5468219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116910</xdr:colOff>
      <xdr:row>26</xdr:row>
      <xdr:rowOff>25980</xdr:rowOff>
    </xdr:from>
    <xdr:to>
      <xdr:col>4</xdr:col>
      <xdr:colOff>292858</xdr:colOff>
      <xdr:row>26</xdr:row>
      <xdr:rowOff>178946</xdr:rowOff>
    </xdr:to>
    <xdr:sp macro="" textlink="">
      <xdr:nvSpPr>
        <xdr:cNvPr id="249" name="Oval 248"/>
        <xdr:cNvSpPr/>
      </xdr:nvSpPr>
      <xdr:spPr>
        <a:xfrm>
          <a:off x="3753728" y="5468219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116910</xdr:colOff>
      <xdr:row>26</xdr:row>
      <xdr:rowOff>25980</xdr:rowOff>
    </xdr:from>
    <xdr:to>
      <xdr:col>3</xdr:col>
      <xdr:colOff>292858</xdr:colOff>
      <xdr:row>26</xdr:row>
      <xdr:rowOff>178946</xdr:rowOff>
    </xdr:to>
    <xdr:sp macro="" textlink="">
      <xdr:nvSpPr>
        <xdr:cNvPr id="250" name="Oval 249"/>
        <xdr:cNvSpPr/>
      </xdr:nvSpPr>
      <xdr:spPr>
        <a:xfrm>
          <a:off x="3355410" y="5468219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119210</xdr:colOff>
      <xdr:row>27</xdr:row>
      <xdr:rowOff>29956</xdr:rowOff>
    </xdr:from>
    <xdr:to>
      <xdr:col>5</xdr:col>
      <xdr:colOff>295158</xdr:colOff>
      <xdr:row>27</xdr:row>
      <xdr:rowOff>182922</xdr:rowOff>
    </xdr:to>
    <xdr:sp macro="" textlink="">
      <xdr:nvSpPr>
        <xdr:cNvPr id="251" name="Oval 250"/>
        <xdr:cNvSpPr/>
      </xdr:nvSpPr>
      <xdr:spPr>
        <a:xfrm>
          <a:off x="4310210" y="5425188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116910</xdr:colOff>
      <xdr:row>27</xdr:row>
      <xdr:rowOff>25980</xdr:rowOff>
    </xdr:from>
    <xdr:to>
      <xdr:col>4</xdr:col>
      <xdr:colOff>292858</xdr:colOff>
      <xdr:row>27</xdr:row>
      <xdr:rowOff>178946</xdr:rowOff>
    </xdr:to>
    <xdr:sp macro="" textlink="">
      <xdr:nvSpPr>
        <xdr:cNvPr id="253" name="Oval 252"/>
        <xdr:cNvSpPr/>
      </xdr:nvSpPr>
      <xdr:spPr>
        <a:xfrm>
          <a:off x="3753728" y="5676037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116910</xdr:colOff>
      <xdr:row>28</xdr:row>
      <xdr:rowOff>25980</xdr:rowOff>
    </xdr:from>
    <xdr:to>
      <xdr:col>5</xdr:col>
      <xdr:colOff>292858</xdr:colOff>
      <xdr:row>28</xdr:row>
      <xdr:rowOff>178946</xdr:rowOff>
    </xdr:to>
    <xdr:sp macro="" textlink="">
      <xdr:nvSpPr>
        <xdr:cNvPr id="256" name="Oval 255"/>
        <xdr:cNvSpPr/>
      </xdr:nvSpPr>
      <xdr:spPr>
        <a:xfrm>
          <a:off x="4152046" y="5875196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116910</xdr:colOff>
      <xdr:row>28</xdr:row>
      <xdr:rowOff>25980</xdr:rowOff>
    </xdr:from>
    <xdr:to>
      <xdr:col>4</xdr:col>
      <xdr:colOff>292858</xdr:colOff>
      <xdr:row>28</xdr:row>
      <xdr:rowOff>178946</xdr:rowOff>
    </xdr:to>
    <xdr:sp macro="" textlink="">
      <xdr:nvSpPr>
        <xdr:cNvPr id="257" name="Oval 256"/>
        <xdr:cNvSpPr/>
      </xdr:nvSpPr>
      <xdr:spPr>
        <a:xfrm>
          <a:off x="3753728" y="5875196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116910</xdr:colOff>
      <xdr:row>29</xdr:row>
      <xdr:rowOff>17321</xdr:rowOff>
    </xdr:from>
    <xdr:to>
      <xdr:col>5</xdr:col>
      <xdr:colOff>292858</xdr:colOff>
      <xdr:row>29</xdr:row>
      <xdr:rowOff>170287</xdr:rowOff>
    </xdr:to>
    <xdr:sp macro="" textlink="">
      <xdr:nvSpPr>
        <xdr:cNvPr id="260" name="Oval 259"/>
        <xdr:cNvSpPr/>
      </xdr:nvSpPr>
      <xdr:spPr>
        <a:xfrm>
          <a:off x="4152046" y="6074355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116910</xdr:colOff>
      <xdr:row>29</xdr:row>
      <xdr:rowOff>17321</xdr:rowOff>
    </xdr:from>
    <xdr:to>
      <xdr:col>4</xdr:col>
      <xdr:colOff>292858</xdr:colOff>
      <xdr:row>29</xdr:row>
      <xdr:rowOff>170287</xdr:rowOff>
    </xdr:to>
    <xdr:sp macro="" textlink="">
      <xdr:nvSpPr>
        <xdr:cNvPr id="261" name="Oval 260"/>
        <xdr:cNvSpPr/>
      </xdr:nvSpPr>
      <xdr:spPr>
        <a:xfrm>
          <a:off x="3753728" y="6074355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116910</xdr:colOff>
      <xdr:row>29</xdr:row>
      <xdr:rowOff>17321</xdr:rowOff>
    </xdr:from>
    <xdr:to>
      <xdr:col>3</xdr:col>
      <xdr:colOff>292858</xdr:colOff>
      <xdr:row>29</xdr:row>
      <xdr:rowOff>170287</xdr:rowOff>
    </xdr:to>
    <xdr:sp macro="" textlink="">
      <xdr:nvSpPr>
        <xdr:cNvPr id="262" name="Oval 261"/>
        <xdr:cNvSpPr/>
      </xdr:nvSpPr>
      <xdr:spPr>
        <a:xfrm>
          <a:off x="3355410" y="6074355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116910</xdr:colOff>
      <xdr:row>30</xdr:row>
      <xdr:rowOff>17321</xdr:rowOff>
    </xdr:from>
    <xdr:to>
      <xdr:col>5</xdr:col>
      <xdr:colOff>292858</xdr:colOff>
      <xdr:row>30</xdr:row>
      <xdr:rowOff>170287</xdr:rowOff>
    </xdr:to>
    <xdr:sp macro="" textlink="">
      <xdr:nvSpPr>
        <xdr:cNvPr id="264" name="Oval 263"/>
        <xdr:cNvSpPr/>
      </xdr:nvSpPr>
      <xdr:spPr>
        <a:xfrm>
          <a:off x="4152046" y="6273514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116910</xdr:colOff>
      <xdr:row>30</xdr:row>
      <xdr:rowOff>17321</xdr:rowOff>
    </xdr:from>
    <xdr:to>
      <xdr:col>4</xdr:col>
      <xdr:colOff>292858</xdr:colOff>
      <xdr:row>30</xdr:row>
      <xdr:rowOff>170287</xdr:rowOff>
    </xdr:to>
    <xdr:sp macro="" textlink="">
      <xdr:nvSpPr>
        <xdr:cNvPr id="265" name="Oval 264"/>
        <xdr:cNvSpPr/>
      </xdr:nvSpPr>
      <xdr:spPr>
        <a:xfrm>
          <a:off x="3753728" y="6273514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116910</xdr:colOff>
      <xdr:row>30</xdr:row>
      <xdr:rowOff>17321</xdr:rowOff>
    </xdr:from>
    <xdr:to>
      <xdr:col>3</xdr:col>
      <xdr:colOff>292858</xdr:colOff>
      <xdr:row>30</xdr:row>
      <xdr:rowOff>170287</xdr:rowOff>
    </xdr:to>
    <xdr:sp macro="" textlink="">
      <xdr:nvSpPr>
        <xdr:cNvPr id="266" name="Oval 265"/>
        <xdr:cNvSpPr/>
      </xdr:nvSpPr>
      <xdr:spPr>
        <a:xfrm>
          <a:off x="3355410" y="6273514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116910</xdr:colOff>
      <xdr:row>31</xdr:row>
      <xdr:rowOff>25980</xdr:rowOff>
    </xdr:from>
    <xdr:to>
      <xdr:col>5</xdr:col>
      <xdr:colOff>292858</xdr:colOff>
      <xdr:row>31</xdr:row>
      <xdr:rowOff>178946</xdr:rowOff>
    </xdr:to>
    <xdr:sp macro="" textlink="">
      <xdr:nvSpPr>
        <xdr:cNvPr id="268" name="Oval 267"/>
        <xdr:cNvSpPr/>
      </xdr:nvSpPr>
      <xdr:spPr>
        <a:xfrm>
          <a:off x="4151028" y="6575818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116910</xdr:colOff>
      <xdr:row>31</xdr:row>
      <xdr:rowOff>25980</xdr:rowOff>
    </xdr:from>
    <xdr:to>
      <xdr:col>4</xdr:col>
      <xdr:colOff>292858</xdr:colOff>
      <xdr:row>31</xdr:row>
      <xdr:rowOff>178946</xdr:rowOff>
    </xdr:to>
    <xdr:sp macro="" textlink="">
      <xdr:nvSpPr>
        <xdr:cNvPr id="269" name="Oval 268"/>
        <xdr:cNvSpPr/>
      </xdr:nvSpPr>
      <xdr:spPr>
        <a:xfrm>
          <a:off x="3753728" y="6481332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116910</xdr:colOff>
      <xdr:row>32</xdr:row>
      <xdr:rowOff>28686</xdr:rowOff>
    </xdr:from>
    <xdr:to>
      <xdr:col>5</xdr:col>
      <xdr:colOff>292858</xdr:colOff>
      <xdr:row>32</xdr:row>
      <xdr:rowOff>181652</xdr:rowOff>
    </xdr:to>
    <xdr:sp macro="" textlink="">
      <xdr:nvSpPr>
        <xdr:cNvPr id="272" name="Oval 271"/>
        <xdr:cNvSpPr/>
      </xdr:nvSpPr>
      <xdr:spPr>
        <a:xfrm>
          <a:off x="4528176" y="6505686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116910</xdr:colOff>
      <xdr:row>32</xdr:row>
      <xdr:rowOff>28686</xdr:rowOff>
    </xdr:from>
    <xdr:to>
      <xdr:col>4</xdr:col>
      <xdr:colOff>292858</xdr:colOff>
      <xdr:row>32</xdr:row>
      <xdr:rowOff>181652</xdr:rowOff>
    </xdr:to>
    <xdr:sp macro="" textlink="">
      <xdr:nvSpPr>
        <xdr:cNvPr id="273" name="Oval 272"/>
        <xdr:cNvSpPr/>
      </xdr:nvSpPr>
      <xdr:spPr>
        <a:xfrm>
          <a:off x="4129316" y="6505686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116910</xdr:colOff>
      <xdr:row>33</xdr:row>
      <xdr:rowOff>28686</xdr:rowOff>
    </xdr:from>
    <xdr:to>
      <xdr:col>5</xdr:col>
      <xdr:colOff>292858</xdr:colOff>
      <xdr:row>33</xdr:row>
      <xdr:rowOff>181652</xdr:rowOff>
    </xdr:to>
    <xdr:sp macro="" textlink="">
      <xdr:nvSpPr>
        <xdr:cNvPr id="276" name="Oval 275"/>
        <xdr:cNvSpPr/>
      </xdr:nvSpPr>
      <xdr:spPr>
        <a:xfrm>
          <a:off x="4528176" y="6708092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116910</xdr:colOff>
      <xdr:row>33</xdr:row>
      <xdr:rowOff>28686</xdr:rowOff>
    </xdr:from>
    <xdr:to>
      <xdr:col>4</xdr:col>
      <xdr:colOff>292858</xdr:colOff>
      <xdr:row>33</xdr:row>
      <xdr:rowOff>181652</xdr:rowOff>
    </xdr:to>
    <xdr:sp macro="" textlink="">
      <xdr:nvSpPr>
        <xdr:cNvPr id="277" name="Oval 276"/>
        <xdr:cNvSpPr/>
      </xdr:nvSpPr>
      <xdr:spPr>
        <a:xfrm>
          <a:off x="4129316" y="6708092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116910</xdr:colOff>
      <xdr:row>33</xdr:row>
      <xdr:rowOff>28686</xdr:rowOff>
    </xdr:from>
    <xdr:to>
      <xdr:col>3</xdr:col>
      <xdr:colOff>292858</xdr:colOff>
      <xdr:row>33</xdr:row>
      <xdr:rowOff>181652</xdr:rowOff>
    </xdr:to>
    <xdr:sp macro="" textlink="">
      <xdr:nvSpPr>
        <xdr:cNvPr id="278" name="Oval 277"/>
        <xdr:cNvSpPr/>
      </xdr:nvSpPr>
      <xdr:spPr>
        <a:xfrm>
          <a:off x="3730457" y="6708092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116910</xdr:colOff>
      <xdr:row>34</xdr:row>
      <xdr:rowOff>25979</xdr:rowOff>
    </xdr:from>
    <xdr:to>
      <xdr:col>5</xdr:col>
      <xdr:colOff>292858</xdr:colOff>
      <xdr:row>34</xdr:row>
      <xdr:rowOff>178945</xdr:rowOff>
    </xdr:to>
    <xdr:sp macro="" textlink="">
      <xdr:nvSpPr>
        <xdr:cNvPr id="280" name="Oval 279"/>
        <xdr:cNvSpPr/>
      </xdr:nvSpPr>
      <xdr:spPr>
        <a:xfrm>
          <a:off x="4152046" y="7087468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116910</xdr:colOff>
      <xdr:row>34</xdr:row>
      <xdr:rowOff>25979</xdr:rowOff>
    </xdr:from>
    <xdr:to>
      <xdr:col>4</xdr:col>
      <xdr:colOff>292858</xdr:colOff>
      <xdr:row>34</xdr:row>
      <xdr:rowOff>178945</xdr:rowOff>
    </xdr:to>
    <xdr:sp macro="" textlink="">
      <xdr:nvSpPr>
        <xdr:cNvPr id="281" name="Oval 280"/>
        <xdr:cNvSpPr/>
      </xdr:nvSpPr>
      <xdr:spPr>
        <a:xfrm>
          <a:off x="3753728" y="7087468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116910</xdr:colOff>
      <xdr:row>35</xdr:row>
      <xdr:rowOff>25979</xdr:rowOff>
    </xdr:from>
    <xdr:to>
      <xdr:col>5</xdr:col>
      <xdr:colOff>292858</xdr:colOff>
      <xdr:row>35</xdr:row>
      <xdr:rowOff>178945</xdr:rowOff>
    </xdr:to>
    <xdr:sp macro="" textlink="">
      <xdr:nvSpPr>
        <xdr:cNvPr id="284" name="Oval 283"/>
        <xdr:cNvSpPr/>
      </xdr:nvSpPr>
      <xdr:spPr>
        <a:xfrm>
          <a:off x="4152046" y="7286627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116910</xdr:colOff>
      <xdr:row>35</xdr:row>
      <xdr:rowOff>25979</xdr:rowOff>
    </xdr:from>
    <xdr:to>
      <xdr:col>4</xdr:col>
      <xdr:colOff>292858</xdr:colOff>
      <xdr:row>35</xdr:row>
      <xdr:rowOff>178945</xdr:rowOff>
    </xdr:to>
    <xdr:sp macro="" textlink="">
      <xdr:nvSpPr>
        <xdr:cNvPr id="285" name="Oval 284"/>
        <xdr:cNvSpPr/>
      </xdr:nvSpPr>
      <xdr:spPr>
        <a:xfrm>
          <a:off x="3753728" y="7286627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116910</xdr:colOff>
      <xdr:row>35</xdr:row>
      <xdr:rowOff>25979</xdr:rowOff>
    </xdr:from>
    <xdr:to>
      <xdr:col>3</xdr:col>
      <xdr:colOff>292858</xdr:colOff>
      <xdr:row>35</xdr:row>
      <xdr:rowOff>178945</xdr:rowOff>
    </xdr:to>
    <xdr:sp macro="" textlink="">
      <xdr:nvSpPr>
        <xdr:cNvPr id="286" name="Oval 285"/>
        <xdr:cNvSpPr/>
      </xdr:nvSpPr>
      <xdr:spPr>
        <a:xfrm>
          <a:off x="3355410" y="7286627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121240</xdr:colOff>
      <xdr:row>36</xdr:row>
      <xdr:rowOff>30310</xdr:rowOff>
    </xdr:from>
    <xdr:to>
      <xdr:col>5</xdr:col>
      <xdr:colOff>297188</xdr:colOff>
      <xdr:row>36</xdr:row>
      <xdr:rowOff>183276</xdr:rowOff>
    </xdr:to>
    <xdr:sp macro="" textlink="">
      <xdr:nvSpPr>
        <xdr:cNvPr id="288" name="Oval 287"/>
        <xdr:cNvSpPr/>
      </xdr:nvSpPr>
      <xdr:spPr>
        <a:xfrm>
          <a:off x="4156376" y="7490117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121240</xdr:colOff>
      <xdr:row>36</xdr:row>
      <xdr:rowOff>30310</xdr:rowOff>
    </xdr:from>
    <xdr:to>
      <xdr:col>4</xdr:col>
      <xdr:colOff>297188</xdr:colOff>
      <xdr:row>36</xdr:row>
      <xdr:rowOff>183276</xdr:rowOff>
    </xdr:to>
    <xdr:sp macro="" textlink="">
      <xdr:nvSpPr>
        <xdr:cNvPr id="289" name="Oval 288"/>
        <xdr:cNvSpPr/>
      </xdr:nvSpPr>
      <xdr:spPr>
        <a:xfrm>
          <a:off x="3758058" y="7490117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121240</xdr:colOff>
      <xdr:row>38</xdr:row>
      <xdr:rowOff>30310</xdr:rowOff>
    </xdr:from>
    <xdr:to>
      <xdr:col>5</xdr:col>
      <xdr:colOff>297188</xdr:colOff>
      <xdr:row>38</xdr:row>
      <xdr:rowOff>183276</xdr:rowOff>
    </xdr:to>
    <xdr:sp macro="" textlink="">
      <xdr:nvSpPr>
        <xdr:cNvPr id="292" name="Oval 291"/>
        <xdr:cNvSpPr/>
      </xdr:nvSpPr>
      <xdr:spPr>
        <a:xfrm>
          <a:off x="4312240" y="7418989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123540</xdr:colOff>
      <xdr:row>39</xdr:row>
      <xdr:rowOff>27482</xdr:rowOff>
    </xdr:from>
    <xdr:to>
      <xdr:col>5</xdr:col>
      <xdr:colOff>299488</xdr:colOff>
      <xdr:row>39</xdr:row>
      <xdr:rowOff>180448</xdr:rowOff>
    </xdr:to>
    <xdr:sp macro="" textlink="">
      <xdr:nvSpPr>
        <xdr:cNvPr id="295" name="Oval 294"/>
        <xdr:cNvSpPr/>
      </xdr:nvSpPr>
      <xdr:spPr>
        <a:xfrm>
          <a:off x="4314540" y="7613464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121240</xdr:colOff>
      <xdr:row>40</xdr:row>
      <xdr:rowOff>21651</xdr:rowOff>
    </xdr:from>
    <xdr:to>
      <xdr:col>5</xdr:col>
      <xdr:colOff>297188</xdr:colOff>
      <xdr:row>40</xdr:row>
      <xdr:rowOff>174617</xdr:rowOff>
    </xdr:to>
    <xdr:sp macro="" textlink="">
      <xdr:nvSpPr>
        <xdr:cNvPr id="300" name="Oval 299"/>
        <xdr:cNvSpPr/>
      </xdr:nvSpPr>
      <xdr:spPr>
        <a:xfrm>
          <a:off x="4156376" y="8096253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121240</xdr:colOff>
      <xdr:row>40</xdr:row>
      <xdr:rowOff>21651</xdr:rowOff>
    </xdr:from>
    <xdr:to>
      <xdr:col>4</xdr:col>
      <xdr:colOff>297188</xdr:colOff>
      <xdr:row>40</xdr:row>
      <xdr:rowOff>174617</xdr:rowOff>
    </xdr:to>
    <xdr:sp macro="" textlink="">
      <xdr:nvSpPr>
        <xdr:cNvPr id="301" name="Oval 300"/>
        <xdr:cNvSpPr/>
      </xdr:nvSpPr>
      <xdr:spPr>
        <a:xfrm>
          <a:off x="3758058" y="8096253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121240</xdr:colOff>
      <xdr:row>40</xdr:row>
      <xdr:rowOff>21651</xdr:rowOff>
    </xdr:from>
    <xdr:to>
      <xdr:col>3</xdr:col>
      <xdr:colOff>297188</xdr:colOff>
      <xdr:row>40</xdr:row>
      <xdr:rowOff>174617</xdr:rowOff>
    </xdr:to>
    <xdr:sp macro="" textlink="">
      <xdr:nvSpPr>
        <xdr:cNvPr id="302" name="Oval 301"/>
        <xdr:cNvSpPr/>
      </xdr:nvSpPr>
      <xdr:spPr>
        <a:xfrm>
          <a:off x="3359740" y="8096253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121240</xdr:colOff>
      <xdr:row>41</xdr:row>
      <xdr:rowOff>21651</xdr:rowOff>
    </xdr:from>
    <xdr:to>
      <xdr:col>5</xdr:col>
      <xdr:colOff>297188</xdr:colOff>
      <xdr:row>41</xdr:row>
      <xdr:rowOff>174617</xdr:rowOff>
    </xdr:to>
    <xdr:sp macro="" textlink="">
      <xdr:nvSpPr>
        <xdr:cNvPr id="304" name="Oval 303"/>
        <xdr:cNvSpPr/>
      </xdr:nvSpPr>
      <xdr:spPr>
        <a:xfrm>
          <a:off x="4156376" y="8295412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121240</xdr:colOff>
      <xdr:row>41</xdr:row>
      <xdr:rowOff>21651</xdr:rowOff>
    </xdr:from>
    <xdr:to>
      <xdr:col>4</xdr:col>
      <xdr:colOff>297188</xdr:colOff>
      <xdr:row>41</xdr:row>
      <xdr:rowOff>174617</xdr:rowOff>
    </xdr:to>
    <xdr:sp macro="" textlink="">
      <xdr:nvSpPr>
        <xdr:cNvPr id="305" name="Oval 304"/>
        <xdr:cNvSpPr/>
      </xdr:nvSpPr>
      <xdr:spPr>
        <a:xfrm>
          <a:off x="3758058" y="8295412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121240</xdr:colOff>
      <xdr:row>41</xdr:row>
      <xdr:rowOff>21651</xdr:rowOff>
    </xdr:from>
    <xdr:to>
      <xdr:col>3</xdr:col>
      <xdr:colOff>297188</xdr:colOff>
      <xdr:row>41</xdr:row>
      <xdr:rowOff>174617</xdr:rowOff>
    </xdr:to>
    <xdr:sp macro="" textlink="">
      <xdr:nvSpPr>
        <xdr:cNvPr id="306" name="Oval 305"/>
        <xdr:cNvSpPr/>
      </xdr:nvSpPr>
      <xdr:spPr>
        <a:xfrm>
          <a:off x="3359740" y="8295412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123540</xdr:colOff>
      <xdr:row>42</xdr:row>
      <xdr:rowOff>34286</xdr:rowOff>
    </xdr:from>
    <xdr:to>
      <xdr:col>5</xdr:col>
      <xdr:colOff>299488</xdr:colOff>
      <xdr:row>42</xdr:row>
      <xdr:rowOff>187252</xdr:rowOff>
    </xdr:to>
    <xdr:sp macro="" textlink="">
      <xdr:nvSpPr>
        <xdr:cNvPr id="307" name="Oval 306"/>
        <xdr:cNvSpPr/>
      </xdr:nvSpPr>
      <xdr:spPr>
        <a:xfrm>
          <a:off x="4314540" y="8218982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121240</xdr:colOff>
      <xdr:row>43</xdr:row>
      <xdr:rowOff>38968</xdr:rowOff>
    </xdr:from>
    <xdr:to>
      <xdr:col>5</xdr:col>
      <xdr:colOff>297188</xdr:colOff>
      <xdr:row>43</xdr:row>
      <xdr:rowOff>191934</xdr:rowOff>
    </xdr:to>
    <xdr:sp macro="" textlink="">
      <xdr:nvSpPr>
        <xdr:cNvPr id="312" name="Oval 311"/>
        <xdr:cNvSpPr/>
      </xdr:nvSpPr>
      <xdr:spPr>
        <a:xfrm>
          <a:off x="4156376" y="8711048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121240</xdr:colOff>
      <xdr:row>43</xdr:row>
      <xdr:rowOff>38968</xdr:rowOff>
    </xdr:from>
    <xdr:to>
      <xdr:col>4</xdr:col>
      <xdr:colOff>297188</xdr:colOff>
      <xdr:row>43</xdr:row>
      <xdr:rowOff>191934</xdr:rowOff>
    </xdr:to>
    <xdr:sp macro="" textlink="">
      <xdr:nvSpPr>
        <xdr:cNvPr id="313" name="Oval 312"/>
        <xdr:cNvSpPr/>
      </xdr:nvSpPr>
      <xdr:spPr>
        <a:xfrm>
          <a:off x="3758058" y="8711048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121240</xdr:colOff>
      <xdr:row>43</xdr:row>
      <xdr:rowOff>38968</xdr:rowOff>
    </xdr:from>
    <xdr:to>
      <xdr:col>3</xdr:col>
      <xdr:colOff>297188</xdr:colOff>
      <xdr:row>43</xdr:row>
      <xdr:rowOff>191934</xdr:rowOff>
    </xdr:to>
    <xdr:sp macro="" textlink="">
      <xdr:nvSpPr>
        <xdr:cNvPr id="314" name="Oval 313"/>
        <xdr:cNvSpPr/>
      </xdr:nvSpPr>
      <xdr:spPr>
        <a:xfrm>
          <a:off x="3359740" y="8711048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121240</xdr:colOff>
      <xdr:row>44</xdr:row>
      <xdr:rowOff>38968</xdr:rowOff>
    </xdr:from>
    <xdr:to>
      <xdr:col>5</xdr:col>
      <xdr:colOff>297188</xdr:colOff>
      <xdr:row>44</xdr:row>
      <xdr:rowOff>191934</xdr:rowOff>
    </xdr:to>
    <xdr:sp macro="" textlink="">
      <xdr:nvSpPr>
        <xdr:cNvPr id="316" name="Oval 315"/>
        <xdr:cNvSpPr/>
      </xdr:nvSpPr>
      <xdr:spPr>
        <a:xfrm>
          <a:off x="4156376" y="8910207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121240</xdr:colOff>
      <xdr:row>44</xdr:row>
      <xdr:rowOff>38968</xdr:rowOff>
    </xdr:from>
    <xdr:to>
      <xdr:col>4</xdr:col>
      <xdr:colOff>297188</xdr:colOff>
      <xdr:row>44</xdr:row>
      <xdr:rowOff>191934</xdr:rowOff>
    </xdr:to>
    <xdr:sp macro="" textlink="">
      <xdr:nvSpPr>
        <xdr:cNvPr id="317" name="Oval 316"/>
        <xdr:cNvSpPr/>
      </xdr:nvSpPr>
      <xdr:spPr>
        <a:xfrm>
          <a:off x="3758058" y="8910207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121240</xdr:colOff>
      <xdr:row>44</xdr:row>
      <xdr:rowOff>38968</xdr:rowOff>
    </xdr:from>
    <xdr:to>
      <xdr:col>3</xdr:col>
      <xdr:colOff>297188</xdr:colOff>
      <xdr:row>44</xdr:row>
      <xdr:rowOff>191934</xdr:rowOff>
    </xdr:to>
    <xdr:sp macro="" textlink="">
      <xdr:nvSpPr>
        <xdr:cNvPr id="318" name="Oval 317"/>
        <xdr:cNvSpPr/>
      </xdr:nvSpPr>
      <xdr:spPr>
        <a:xfrm>
          <a:off x="3359740" y="8910207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121240</xdr:colOff>
      <xdr:row>45</xdr:row>
      <xdr:rowOff>38968</xdr:rowOff>
    </xdr:from>
    <xdr:to>
      <xdr:col>5</xdr:col>
      <xdr:colOff>297188</xdr:colOff>
      <xdr:row>45</xdr:row>
      <xdr:rowOff>191934</xdr:rowOff>
    </xdr:to>
    <xdr:sp macro="" textlink="">
      <xdr:nvSpPr>
        <xdr:cNvPr id="320" name="Oval 319"/>
        <xdr:cNvSpPr/>
      </xdr:nvSpPr>
      <xdr:spPr>
        <a:xfrm>
          <a:off x="4156376" y="9109366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121240</xdr:colOff>
      <xdr:row>45</xdr:row>
      <xdr:rowOff>38968</xdr:rowOff>
    </xdr:from>
    <xdr:to>
      <xdr:col>4</xdr:col>
      <xdr:colOff>297188</xdr:colOff>
      <xdr:row>45</xdr:row>
      <xdr:rowOff>191934</xdr:rowOff>
    </xdr:to>
    <xdr:sp macro="" textlink="">
      <xdr:nvSpPr>
        <xdr:cNvPr id="321" name="Oval 320"/>
        <xdr:cNvSpPr/>
      </xdr:nvSpPr>
      <xdr:spPr>
        <a:xfrm>
          <a:off x="3758058" y="9109366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121240</xdr:colOff>
      <xdr:row>45</xdr:row>
      <xdr:rowOff>38968</xdr:rowOff>
    </xdr:from>
    <xdr:to>
      <xdr:col>3</xdr:col>
      <xdr:colOff>297188</xdr:colOff>
      <xdr:row>45</xdr:row>
      <xdr:rowOff>191934</xdr:rowOff>
    </xdr:to>
    <xdr:sp macro="" textlink="">
      <xdr:nvSpPr>
        <xdr:cNvPr id="322" name="Oval 321"/>
        <xdr:cNvSpPr/>
      </xdr:nvSpPr>
      <xdr:spPr>
        <a:xfrm>
          <a:off x="3359740" y="9109366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121240</xdr:colOff>
      <xdr:row>46</xdr:row>
      <xdr:rowOff>30309</xdr:rowOff>
    </xdr:from>
    <xdr:to>
      <xdr:col>5</xdr:col>
      <xdr:colOff>297188</xdr:colOff>
      <xdr:row>46</xdr:row>
      <xdr:rowOff>183275</xdr:rowOff>
    </xdr:to>
    <xdr:sp macro="" textlink="">
      <xdr:nvSpPr>
        <xdr:cNvPr id="324" name="Oval 323"/>
        <xdr:cNvSpPr/>
      </xdr:nvSpPr>
      <xdr:spPr>
        <a:xfrm>
          <a:off x="4156376" y="9308525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121240</xdr:colOff>
      <xdr:row>46</xdr:row>
      <xdr:rowOff>30309</xdr:rowOff>
    </xdr:from>
    <xdr:to>
      <xdr:col>4</xdr:col>
      <xdr:colOff>297188</xdr:colOff>
      <xdr:row>46</xdr:row>
      <xdr:rowOff>183275</xdr:rowOff>
    </xdr:to>
    <xdr:sp macro="" textlink="">
      <xdr:nvSpPr>
        <xdr:cNvPr id="325" name="Oval 324"/>
        <xdr:cNvSpPr/>
      </xdr:nvSpPr>
      <xdr:spPr>
        <a:xfrm>
          <a:off x="3758058" y="9308525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121240</xdr:colOff>
      <xdr:row>46</xdr:row>
      <xdr:rowOff>30309</xdr:rowOff>
    </xdr:from>
    <xdr:to>
      <xdr:col>3</xdr:col>
      <xdr:colOff>297188</xdr:colOff>
      <xdr:row>46</xdr:row>
      <xdr:rowOff>183275</xdr:rowOff>
    </xdr:to>
    <xdr:sp macro="" textlink="">
      <xdr:nvSpPr>
        <xdr:cNvPr id="326" name="Oval 325"/>
        <xdr:cNvSpPr/>
      </xdr:nvSpPr>
      <xdr:spPr>
        <a:xfrm>
          <a:off x="3359740" y="9308525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121240</xdr:colOff>
      <xdr:row>47</xdr:row>
      <xdr:rowOff>25980</xdr:rowOff>
    </xdr:from>
    <xdr:to>
      <xdr:col>5</xdr:col>
      <xdr:colOff>297188</xdr:colOff>
      <xdr:row>47</xdr:row>
      <xdr:rowOff>178946</xdr:rowOff>
    </xdr:to>
    <xdr:sp macro="" textlink="">
      <xdr:nvSpPr>
        <xdr:cNvPr id="328" name="Oval 327"/>
        <xdr:cNvSpPr/>
      </xdr:nvSpPr>
      <xdr:spPr>
        <a:xfrm>
          <a:off x="4156376" y="9503355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121240</xdr:colOff>
      <xdr:row>47</xdr:row>
      <xdr:rowOff>25980</xdr:rowOff>
    </xdr:from>
    <xdr:to>
      <xdr:col>4</xdr:col>
      <xdr:colOff>297188</xdr:colOff>
      <xdr:row>47</xdr:row>
      <xdr:rowOff>178946</xdr:rowOff>
    </xdr:to>
    <xdr:sp macro="" textlink="">
      <xdr:nvSpPr>
        <xdr:cNvPr id="329" name="Oval 328"/>
        <xdr:cNvSpPr/>
      </xdr:nvSpPr>
      <xdr:spPr>
        <a:xfrm>
          <a:off x="3758058" y="9503355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121240</xdr:colOff>
      <xdr:row>47</xdr:row>
      <xdr:rowOff>25980</xdr:rowOff>
    </xdr:from>
    <xdr:to>
      <xdr:col>3</xdr:col>
      <xdr:colOff>297188</xdr:colOff>
      <xdr:row>47</xdr:row>
      <xdr:rowOff>178946</xdr:rowOff>
    </xdr:to>
    <xdr:sp macro="" textlink="">
      <xdr:nvSpPr>
        <xdr:cNvPr id="330" name="Oval 329"/>
        <xdr:cNvSpPr/>
      </xdr:nvSpPr>
      <xdr:spPr>
        <a:xfrm>
          <a:off x="3359740" y="9503355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130344</xdr:colOff>
      <xdr:row>48</xdr:row>
      <xdr:rowOff>29956</xdr:rowOff>
    </xdr:from>
    <xdr:to>
      <xdr:col>5</xdr:col>
      <xdr:colOff>306292</xdr:colOff>
      <xdr:row>48</xdr:row>
      <xdr:rowOff>182922</xdr:rowOff>
    </xdr:to>
    <xdr:sp macro="" textlink="">
      <xdr:nvSpPr>
        <xdr:cNvPr id="331" name="Oval 330"/>
        <xdr:cNvSpPr/>
      </xdr:nvSpPr>
      <xdr:spPr>
        <a:xfrm>
          <a:off x="4321344" y="9412081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121240</xdr:colOff>
      <xdr:row>49</xdr:row>
      <xdr:rowOff>25980</xdr:rowOff>
    </xdr:from>
    <xdr:to>
      <xdr:col>5</xdr:col>
      <xdr:colOff>297188</xdr:colOff>
      <xdr:row>49</xdr:row>
      <xdr:rowOff>178946</xdr:rowOff>
    </xdr:to>
    <xdr:sp macro="" textlink="">
      <xdr:nvSpPr>
        <xdr:cNvPr id="336" name="Oval 335"/>
        <xdr:cNvSpPr/>
      </xdr:nvSpPr>
      <xdr:spPr>
        <a:xfrm>
          <a:off x="4156376" y="9910332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121240</xdr:colOff>
      <xdr:row>49</xdr:row>
      <xdr:rowOff>25980</xdr:rowOff>
    </xdr:from>
    <xdr:to>
      <xdr:col>4</xdr:col>
      <xdr:colOff>297188</xdr:colOff>
      <xdr:row>49</xdr:row>
      <xdr:rowOff>178946</xdr:rowOff>
    </xdr:to>
    <xdr:sp macro="" textlink="">
      <xdr:nvSpPr>
        <xdr:cNvPr id="337" name="Oval 336"/>
        <xdr:cNvSpPr/>
      </xdr:nvSpPr>
      <xdr:spPr>
        <a:xfrm>
          <a:off x="3758058" y="9910332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121240</xdr:colOff>
      <xdr:row>49</xdr:row>
      <xdr:rowOff>25980</xdr:rowOff>
    </xdr:from>
    <xdr:to>
      <xdr:col>3</xdr:col>
      <xdr:colOff>297188</xdr:colOff>
      <xdr:row>49</xdr:row>
      <xdr:rowOff>178946</xdr:rowOff>
    </xdr:to>
    <xdr:sp macro="" textlink="">
      <xdr:nvSpPr>
        <xdr:cNvPr id="338" name="Oval 337"/>
        <xdr:cNvSpPr/>
      </xdr:nvSpPr>
      <xdr:spPr>
        <a:xfrm>
          <a:off x="3359740" y="9910332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121240</xdr:colOff>
      <xdr:row>50</xdr:row>
      <xdr:rowOff>25980</xdr:rowOff>
    </xdr:from>
    <xdr:to>
      <xdr:col>5</xdr:col>
      <xdr:colOff>297188</xdr:colOff>
      <xdr:row>50</xdr:row>
      <xdr:rowOff>178946</xdr:rowOff>
    </xdr:to>
    <xdr:sp macro="" textlink="">
      <xdr:nvSpPr>
        <xdr:cNvPr id="340" name="Oval 339"/>
        <xdr:cNvSpPr/>
      </xdr:nvSpPr>
      <xdr:spPr>
        <a:xfrm>
          <a:off x="4156376" y="10109491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121240</xdr:colOff>
      <xdr:row>50</xdr:row>
      <xdr:rowOff>25980</xdr:rowOff>
    </xdr:from>
    <xdr:to>
      <xdr:col>4</xdr:col>
      <xdr:colOff>297188</xdr:colOff>
      <xdr:row>50</xdr:row>
      <xdr:rowOff>178946</xdr:rowOff>
    </xdr:to>
    <xdr:sp macro="" textlink="">
      <xdr:nvSpPr>
        <xdr:cNvPr id="341" name="Oval 340"/>
        <xdr:cNvSpPr/>
      </xdr:nvSpPr>
      <xdr:spPr>
        <a:xfrm>
          <a:off x="3758058" y="10109491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121240</xdr:colOff>
      <xdr:row>50</xdr:row>
      <xdr:rowOff>25980</xdr:rowOff>
    </xdr:from>
    <xdr:to>
      <xdr:col>3</xdr:col>
      <xdr:colOff>297188</xdr:colOff>
      <xdr:row>50</xdr:row>
      <xdr:rowOff>178946</xdr:rowOff>
    </xdr:to>
    <xdr:sp macro="" textlink="">
      <xdr:nvSpPr>
        <xdr:cNvPr id="342" name="Oval 341"/>
        <xdr:cNvSpPr/>
      </xdr:nvSpPr>
      <xdr:spPr>
        <a:xfrm>
          <a:off x="3359740" y="10109491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121240</xdr:colOff>
      <xdr:row>51</xdr:row>
      <xdr:rowOff>25980</xdr:rowOff>
    </xdr:from>
    <xdr:to>
      <xdr:col>5</xdr:col>
      <xdr:colOff>297188</xdr:colOff>
      <xdr:row>51</xdr:row>
      <xdr:rowOff>178946</xdr:rowOff>
    </xdr:to>
    <xdr:sp macro="" textlink="">
      <xdr:nvSpPr>
        <xdr:cNvPr id="344" name="Oval 343"/>
        <xdr:cNvSpPr/>
      </xdr:nvSpPr>
      <xdr:spPr>
        <a:xfrm>
          <a:off x="4156376" y="10308650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121240</xdr:colOff>
      <xdr:row>51</xdr:row>
      <xdr:rowOff>25980</xdr:rowOff>
    </xdr:from>
    <xdr:to>
      <xdr:col>4</xdr:col>
      <xdr:colOff>297188</xdr:colOff>
      <xdr:row>51</xdr:row>
      <xdr:rowOff>178946</xdr:rowOff>
    </xdr:to>
    <xdr:sp macro="" textlink="">
      <xdr:nvSpPr>
        <xdr:cNvPr id="345" name="Oval 344"/>
        <xdr:cNvSpPr/>
      </xdr:nvSpPr>
      <xdr:spPr>
        <a:xfrm>
          <a:off x="3758058" y="10308650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112060</xdr:colOff>
      <xdr:row>14</xdr:row>
      <xdr:rowOff>22412</xdr:rowOff>
    </xdr:from>
    <xdr:to>
      <xdr:col>3</xdr:col>
      <xdr:colOff>288008</xdr:colOff>
      <xdr:row>14</xdr:row>
      <xdr:rowOff>175378</xdr:rowOff>
    </xdr:to>
    <xdr:sp macro="" textlink="">
      <xdr:nvSpPr>
        <xdr:cNvPr id="347" name="Oval 346"/>
        <xdr:cNvSpPr/>
      </xdr:nvSpPr>
      <xdr:spPr>
        <a:xfrm>
          <a:off x="3350560" y="3098427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115668</xdr:colOff>
      <xdr:row>14</xdr:row>
      <xdr:rowOff>20412</xdr:rowOff>
    </xdr:from>
    <xdr:to>
      <xdr:col>4</xdr:col>
      <xdr:colOff>291616</xdr:colOff>
      <xdr:row>14</xdr:row>
      <xdr:rowOff>173378</xdr:rowOff>
    </xdr:to>
    <xdr:sp macro="" textlink="">
      <xdr:nvSpPr>
        <xdr:cNvPr id="348" name="Oval 347"/>
        <xdr:cNvSpPr/>
      </xdr:nvSpPr>
      <xdr:spPr>
        <a:xfrm>
          <a:off x="3905257" y="2830287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121240</xdr:colOff>
      <xdr:row>37</xdr:row>
      <xdr:rowOff>30310</xdr:rowOff>
    </xdr:from>
    <xdr:to>
      <xdr:col>5</xdr:col>
      <xdr:colOff>297188</xdr:colOff>
      <xdr:row>37</xdr:row>
      <xdr:rowOff>183276</xdr:rowOff>
    </xdr:to>
    <xdr:sp macro="" textlink="">
      <xdr:nvSpPr>
        <xdr:cNvPr id="349" name="Oval 348"/>
        <xdr:cNvSpPr/>
      </xdr:nvSpPr>
      <xdr:spPr>
        <a:xfrm>
          <a:off x="4312240" y="7425792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121240</xdr:colOff>
      <xdr:row>37</xdr:row>
      <xdr:rowOff>30310</xdr:rowOff>
    </xdr:from>
    <xdr:to>
      <xdr:col>4</xdr:col>
      <xdr:colOff>297188</xdr:colOff>
      <xdr:row>37</xdr:row>
      <xdr:rowOff>183276</xdr:rowOff>
    </xdr:to>
    <xdr:sp macro="" textlink="">
      <xdr:nvSpPr>
        <xdr:cNvPr id="350" name="Oval 349"/>
        <xdr:cNvSpPr/>
      </xdr:nvSpPr>
      <xdr:spPr>
        <a:xfrm>
          <a:off x="3910829" y="7425792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129250</xdr:colOff>
      <xdr:row>38</xdr:row>
      <xdr:rowOff>27216</xdr:rowOff>
    </xdr:from>
    <xdr:to>
      <xdr:col>4</xdr:col>
      <xdr:colOff>305198</xdr:colOff>
      <xdr:row>38</xdr:row>
      <xdr:rowOff>180182</xdr:rowOff>
    </xdr:to>
    <xdr:sp macro="" textlink="">
      <xdr:nvSpPr>
        <xdr:cNvPr id="351" name="Oval 350"/>
        <xdr:cNvSpPr/>
      </xdr:nvSpPr>
      <xdr:spPr>
        <a:xfrm>
          <a:off x="3918839" y="7613198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129250</xdr:colOff>
      <xdr:row>38</xdr:row>
      <xdr:rowOff>27216</xdr:rowOff>
    </xdr:from>
    <xdr:to>
      <xdr:col>3</xdr:col>
      <xdr:colOff>305198</xdr:colOff>
      <xdr:row>38</xdr:row>
      <xdr:rowOff>180182</xdr:rowOff>
    </xdr:to>
    <xdr:sp macro="" textlink="">
      <xdr:nvSpPr>
        <xdr:cNvPr id="352" name="Oval 351"/>
        <xdr:cNvSpPr/>
      </xdr:nvSpPr>
      <xdr:spPr>
        <a:xfrm>
          <a:off x="3517429" y="7613198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121629</xdr:colOff>
      <xdr:row>58</xdr:row>
      <xdr:rowOff>27216</xdr:rowOff>
    </xdr:from>
    <xdr:to>
      <xdr:col>1</xdr:col>
      <xdr:colOff>297577</xdr:colOff>
      <xdr:row>58</xdr:row>
      <xdr:rowOff>180182</xdr:rowOff>
    </xdr:to>
    <xdr:sp macro="" textlink="">
      <xdr:nvSpPr>
        <xdr:cNvPr id="356" name="Oval 355"/>
        <xdr:cNvSpPr/>
      </xdr:nvSpPr>
      <xdr:spPr>
        <a:xfrm>
          <a:off x="347848" y="11242904"/>
          <a:ext cx="175948" cy="15296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121629</xdr:colOff>
      <xdr:row>59</xdr:row>
      <xdr:rowOff>27216</xdr:rowOff>
    </xdr:from>
    <xdr:to>
      <xdr:col>1</xdr:col>
      <xdr:colOff>297577</xdr:colOff>
      <xdr:row>59</xdr:row>
      <xdr:rowOff>180182</xdr:rowOff>
    </xdr:to>
    <xdr:sp macro="" textlink="">
      <xdr:nvSpPr>
        <xdr:cNvPr id="357" name="Oval 356"/>
        <xdr:cNvSpPr/>
      </xdr:nvSpPr>
      <xdr:spPr>
        <a:xfrm>
          <a:off x="347848" y="11445310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114300</xdr:colOff>
      <xdr:row>42</xdr:row>
      <xdr:rowOff>21431</xdr:rowOff>
    </xdr:from>
    <xdr:to>
      <xdr:col>4</xdr:col>
      <xdr:colOff>290248</xdr:colOff>
      <xdr:row>42</xdr:row>
      <xdr:rowOff>174397</xdr:rowOff>
    </xdr:to>
    <xdr:sp macro="" textlink="">
      <xdr:nvSpPr>
        <xdr:cNvPr id="368" name="Oval 367"/>
        <xdr:cNvSpPr/>
      </xdr:nvSpPr>
      <xdr:spPr>
        <a:xfrm>
          <a:off x="4126706" y="8522494"/>
          <a:ext cx="175948" cy="15296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105174</xdr:colOff>
      <xdr:row>25</xdr:row>
      <xdr:rowOff>30193</xdr:rowOff>
    </xdr:from>
    <xdr:ext cx="4960881" cy="1595117"/>
    <xdr:sp macro="" textlink="">
      <xdr:nvSpPr>
        <xdr:cNvPr id="114" name="Rectangle 113"/>
        <xdr:cNvSpPr/>
      </xdr:nvSpPr>
      <xdr:spPr>
        <a:xfrm rot="20105412">
          <a:off x="105174" y="5206823"/>
          <a:ext cx="4960881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n-US" sz="96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DRAFT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4"/>
  <sheetViews>
    <sheetView tabSelected="1" view="pageBreakPreview" zoomScale="120" zoomScaleNormal="85" zoomScaleSheetLayoutView="120" workbookViewId="0">
      <selection activeCell="G11" sqref="G11"/>
    </sheetView>
  </sheetViews>
  <sheetFormatPr defaultRowHeight="15.75" x14ac:dyDescent="0.25"/>
  <cols>
    <col min="1" max="1" width="4.5" style="1" customWidth="1"/>
    <col min="2" max="4" width="3.125" style="1" customWidth="1"/>
    <col min="5" max="5" width="36.875" style="1" customWidth="1"/>
    <col min="6" max="7" width="13.625" style="1" customWidth="1"/>
    <col min="8" max="8" width="13.625" style="2" customWidth="1"/>
    <col min="9" max="13" width="13.625" style="1" customWidth="1"/>
    <col min="14" max="14" width="4.25" style="1" customWidth="1"/>
    <col min="15" max="16384" width="9" style="1"/>
  </cols>
  <sheetData>
    <row r="2" spans="2:13" ht="24.75" customHeight="1" x14ac:dyDescent="0.25">
      <c r="E2" s="135" t="s">
        <v>128</v>
      </c>
      <c r="F2" s="136"/>
      <c r="G2" s="136"/>
      <c r="H2" s="136"/>
      <c r="I2" s="136"/>
      <c r="J2" s="136"/>
      <c r="K2" s="136"/>
      <c r="L2" s="136"/>
      <c r="M2" s="136"/>
    </row>
    <row r="3" spans="2:13" ht="37.5" customHeight="1" x14ac:dyDescent="0.25">
      <c r="E3" s="137" t="s">
        <v>127</v>
      </c>
      <c r="F3" s="135"/>
      <c r="G3" s="135"/>
      <c r="H3" s="138"/>
      <c r="I3" s="135"/>
      <c r="J3" s="135"/>
      <c r="K3" s="135"/>
      <c r="L3" s="135"/>
      <c r="M3" s="135"/>
    </row>
    <row r="4" spans="2:13" ht="69.75" customHeight="1" thickBot="1" x14ac:dyDescent="0.3">
      <c r="E4" s="100"/>
      <c r="F4" s="99" t="s">
        <v>25</v>
      </c>
      <c r="G4" s="99" t="s">
        <v>26</v>
      </c>
      <c r="H4" s="40" t="s">
        <v>27</v>
      </c>
      <c r="I4" s="40" t="s">
        <v>28</v>
      </c>
      <c r="J4" s="40" t="s">
        <v>29</v>
      </c>
      <c r="K4" s="40" t="s">
        <v>30</v>
      </c>
      <c r="L4" s="40" t="s">
        <v>31</v>
      </c>
      <c r="M4" s="41" t="s">
        <v>32</v>
      </c>
    </row>
    <row r="5" spans="2:13" s="3" customFormat="1" ht="38.25" customHeight="1" x14ac:dyDescent="0.25">
      <c r="B5" s="21"/>
      <c r="C5" s="21"/>
      <c r="E5" s="129" t="s">
        <v>3</v>
      </c>
      <c r="F5" s="129" t="s">
        <v>4</v>
      </c>
      <c r="G5" s="130" t="s">
        <v>126</v>
      </c>
      <c r="H5" s="131" t="s">
        <v>125</v>
      </c>
      <c r="I5" s="92" t="s">
        <v>35</v>
      </c>
      <c r="J5" s="97" t="s">
        <v>40</v>
      </c>
      <c r="K5" s="97" t="s">
        <v>36</v>
      </c>
      <c r="L5" s="4" t="s">
        <v>9</v>
      </c>
      <c r="M5" s="42" t="s">
        <v>10</v>
      </c>
    </row>
    <row r="6" spans="2:13" ht="18" customHeight="1" x14ac:dyDescent="0.25">
      <c r="D6" s="1">
        <v>1</v>
      </c>
      <c r="E6" s="5" t="s">
        <v>0</v>
      </c>
      <c r="F6" s="5" t="s">
        <v>5</v>
      </c>
      <c r="G6" s="31">
        <v>258</v>
      </c>
      <c r="H6" s="132">
        <v>24</v>
      </c>
      <c r="I6" s="46"/>
      <c r="J6" s="47"/>
      <c r="K6" s="47"/>
      <c r="L6" s="6">
        <f t="shared" ref="L6:L11" si="0">SUM(G6*(I6+J6-K6))</f>
        <v>0</v>
      </c>
      <c r="M6" s="43">
        <f>SUM(H6*(I6+J6-K6))</f>
        <v>0</v>
      </c>
    </row>
    <row r="7" spans="2:13" ht="18" customHeight="1" x14ac:dyDescent="0.25">
      <c r="D7" s="1">
        <v>2</v>
      </c>
      <c r="E7" s="5" t="s">
        <v>1</v>
      </c>
      <c r="F7" s="5" t="s">
        <v>6</v>
      </c>
      <c r="G7" s="31">
        <v>192</v>
      </c>
      <c r="H7" s="132">
        <v>17.84</v>
      </c>
      <c r="I7" s="46"/>
      <c r="J7" s="47"/>
      <c r="K7" s="47"/>
      <c r="L7" s="6">
        <f t="shared" si="0"/>
        <v>0</v>
      </c>
      <c r="M7" s="43">
        <f t="shared" ref="M7:M11" si="1">SUM(H7*(I7+J7-K7))</f>
        <v>0</v>
      </c>
    </row>
    <row r="8" spans="2:13" ht="18" customHeight="1" x14ac:dyDescent="0.25">
      <c r="D8" s="1">
        <v>4</v>
      </c>
      <c r="E8" s="5" t="s">
        <v>2</v>
      </c>
      <c r="F8" s="5" t="s">
        <v>8</v>
      </c>
      <c r="G8" s="31">
        <v>96</v>
      </c>
      <c r="H8" s="132">
        <v>8.9</v>
      </c>
      <c r="I8" s="46"/>
      <c r="J8" s="47"/>
      <c r="K8" s="47"/>
      <c r="L8" s="6">
        <f t="shared" si="0"/>
        <v>0</v>
      </c>
      <c r="M8" s="43">
        <f t="shared" si="1"/>
        <v>0</v>
      </c>
    </row>
    <row r="9" spans="2:13" ht="18" customHeight="1" x14ac:dyDescent="0.25">
      <c r="D9" s="1">
        <v>5</v>
      </c>
      <c r="E9" s="5" t="s">
        <v>129</v>
      </c>
      <c r="F9" s="5" t="s">
        <v>7</v>
      </c>
      <c r="G9" s="31">
        <v>96</v>
      </c>
      <c r="H9" s="132">
        <v>8.9</v>
      </c>
      <c r="I9" s="46"/>
      <c r="J9" s="47"/>
      <c r="K9" s="47"/>
      <c r="L9" s="6">
        <f t="shared" si="0"/>
        <v>0</v>
      </c>
      <c r="M9" s="43">
        <f t="shared" si="1"/>
        <v>0</v>
      </c>
    </row>
    <row r="10" spans="2:13" ht="18" customHeight="1" x14ac:dyDescent="0.25">
      <c r="D10" s="1">
        <v>9</v>
      </c>
      <c r="E10" s="5" t="s">
        <v>130</v>
      </c>
      <c r="F10" s="5" t="s">
        <v>7</v>
      </c>
      <c r="G10" s="31">
        <v>64</v>
      </c>
      <c r="H10" s="132">
        <v>5.94</v>
      </c>
      <c r="I10" s="46"/>
      <c r="J10" s="47"/>
      <c r="K10" s="47"/>
      <c r="L10" s="6">
        <f t="shared" si="0"/>
        <v>0</v>
      </c>
      <c r="M10" s="43">
        <f t="shared" si="1"/>
        <v>0</v>
      </c>
    </row>
    <row r="11" spans="2:13" ht="18" customHeight="1" x14ac:dyDescent="0.25">
      <c r="D11" s="36">
        <v>10</v>
      </c>
      <c r="E11" s="5" t="s">
        <v>55</v>
      </c>
      <c r="F11" s="5"/>
      <c r="G11" s="31">
        <v>25</v>
      </c>
      <c r="H11" s="132">
        <v>2.33</v>
      </c>
      <c r="I11" s="46"/>
      <c r="J11" s="47"/>
      <c r="K11" s="47"/>
      <c r="L11" s="6">
        <f t="shared" si="0"/>
        <v>0</v>
      </c>
      <c r="M11" s="43">
        <f t="shared" si="1"/>
        <v>0</v>
      </c>
    </row>
    <row r="12" spans="2:13" ht="18" customHeight="1" thickBot="1" x14ac:dyDescent="0.3">
      <c r="D12" s="36">
        <v>11</v>
      </c>
      <c r="E12" s="7" t="s">
        <v>23</v>
      </c>
      <c r="F12" s="8"/>
      <c r="G12" s="9"/>
      <c r="H12" s="10"/>
      <c r="I12" s="48">
        <f>SUM(I6:I11)</f>
        <v>0</v>
      </c>
      <c r="J12" s="48">
        <f t="shared" ref="J12:K12" si="2">SUM(J6:J11)</f>
        <v>0</v>
      </c>
      <c r="K12" s="48">
        <f t="shared" si="2"/>
        <v>0</v>
      </c>
      <c r="L12" s="6"/>
      <c r="M12" s="43"/>
    </row>
    <row r="13" spans="2:13" ht="18" customHeight="1" thickBot="1" x14ac:dyDescent="0.3">
      <c r="D13" s="36">
        <v>12</v>
      </c>
      <c r="E13" s="7" t="s">
        <v>22</v>
      </c>
      <c r="F13" s="8"/>
      <c r="G13" s="9"/>
      <c r="H13" s="10"/>
      <c r="I13" s="141">
        <f>SUM(I12:J12)</f>
        <v>0</v>
      </c>
      <c r="J13" s="142"/>
      <c r="K13" s="143"/>
      <c r="L13" s="98"/>
      <c r="M13" s="44"/>
    </row>
    <row r="14" spans="2:13" s="11" customFormat="1" ht="18" customHeight="1" thickBot="1" x14ac:dyDescent="0.35">
      <c r="B14" s="1"/>
      <c r="C14" s="1"/>
      <c r="D14" s="37">
        <v>13</v>
      </c>
      <c r="E14" s="12" t="s">
        <v>24</v>
      </c>
      <c r="F14" s="13"/>
      <c r="G14" s="14"/>
      <c r="H14" s="15"/>
      <c r="I14" s="16"/>
      <c r="J14" s="16"/>
      <c r="K14" s="16"/>
      <c r="L14" s="17">
        <f>SUM(L6:L11)</f>
        <v>0</v>
      </c>
      <c r="M14" s="45">
        <f>SUM(M6:M11)</f>
        <v>0</v>
      </c>
    </row>
    <row r="15" spans="2:13" s="11" customFormat="1" ht="18.75" x14ac:dyDescent="0.3">
      <c r="B15" s="1"/>
      <c r="C15" s="1"/>
      <c r="G15" s="18"/>
      <c r="H15" s="19"/>
      <c r="I15" s="16"/>
      <c r="J15" s="16"/>
      <c r="K15" s="16"/>
      <c r="L15" s="20"/>
      <c r="M15" s="19"/>
    </row>
    <row r="16" spans="2:13" ht="49.5" customHeight="1" x14ac:dyDescent="0.25">
      <c r="E16" s="101"/>
      <c r="F16" s="95" t="s">
        <v>50</v>
      </c>
      <c r="G16" s="144" t="s">
        <v>131</v>
      </c>
      <c r="H16" s="144"/>
      <c r="I16" s="144"/>
      <c r="J16" s="144"/>
      <c r="K16" s="145"/>
      <c r="L16" s="145"/>
      <c r="M16" s="145"/>
    </row>
    <row r="17" spans="5:13" ht="15" customHeight="1" x14ac:dyDescent="0.25">
      <c r="E17" s="104"/>
      <c r="F17" s="95"/>
      <c r="G17" s="103"/>
      <c r="H17" s="103"/>
      <c r="I17" s="103"/>
      <c r="J17" s="103"/>
      <c r="K17" s="105"/>
      <c r="L17" s="105"/>
      <c r="M17" s="105"/>
    </row>
    <row r="18" spans="5:13" ht="19.5" customHeight="1" x14ac:dyDescent="0.25">
      <c r="E18" s="101"/>
      <c r="F18" s="95" t="s">
        <v>57</v>
      </c>
      <c r="G18" s="139" t="s">
        <v>98</v>
      </c>
      <c r="H18" s="140"/>
      <c r="I18" s="140"/>
      <c r="J18" s="140"/>
      <c r="K18" s="140"/>
      <c r="L18" s="102"/>
      <c r="M18" s="102"/>
    </row>
    <row r="19" spans="5:13" ht="32.25" customHeight="1" x14ac:dyDescent="0.25">
      <c r="E19" s="101"/>
      <c r="F19" s="102"/>
      <c r="G19" s="140"/>
      <c r="H19" s="140"/>
      <c r="I19" s="140"/>
      <c r="J19" s="140"/>
      <c r="K19" s="140"/>
      <c r="L19" s="102"/>
      <c r="M19" s="102"/>
    </row>
    <row r="20" spans="5:13" x14ac:dyDescent="0.25">
      <c r="E20" s="104"/>
      <c r="F20" s="105"/>
      <c r="G20" s="106"/>
      <c r="H20" s="106"/>
      <c r="I20" s="106"/>
      <c r="J20" s="106"/>
      <c r="K20" s="106"/>
      <c r="L20" s="105"/>
      <c r="M20" s="105"/>
    </row>
    <row r="21" spans="5:13" x14ac:dyDescent="0.25">
      <c r="F21" s="94" t="s">
        <v>47</v>
      </c>
      <c r="G21" s="1" t="s">
        <v>53</v>
      </c>
    </row>
    <row r="22" spans="5:13" ht="15.75" customHeight="1" x14ac:dyDescent="0.25">
      <c r="G22" s="134" t="s">
        <v>54</v>
      </c>
      <c r="H22" s="134"/>
      <c r="I22" s="134"/>
      <c r="J22" s="134"/>
    </row>
    <row r="23" spans="5:13" x14ac:dyDescent="0.25">
      <c r="G23" s="133" t="s">
        <v>99</v>
      </c>
      <c r="H23" s="133"/>
      <c r="I23" s="133"/>
      <c r="J23" s="133"/>
      <c r="K23" s="133"/>
    </row>
    <row r="24" spans="5:13" x14ac:dyDescent="0.25">
      <c r="G24" s="133"/>
      <c r="H24" s="133"/>
      <c r="I24" s="133"/>
      <c r="J24" s="133"/>
      <c r="K24" s="133"/>
    </row>
  </sheetData>
  <sheetProtection selectLockedCells="1"/>
  <mergeCells count="7">
    <mergeCell ref="G23:K24"/>
    <mergeCell ref="G22:J22"/>
    <mergeCell ref="E2:M2"/>
    <mergeCell ref="E3:M3"/>
    <mergeCell ref="G18:K19"/>
    <mergeCell ref="I13:K13"/>
    <mergeCell ref="G16:M16"/>
  </mergeCells>
  <pageMargins left="0.7" right="0.7" top="0.75" bottom="0.75" header="0.3" footer="0.3"/>
  <pageSetup scale="77" orientation="landscape" r:id="rId1"/>
  <rowBreaks count="1" manualBreakCount="1">
    <brk id="22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9"/>
  <sheetViews>
    <sheetView view="pageBreakPreview" topLeftCell="A10" zoomScaleNormal="73" zoomScaleSheetLayoutView="100" workbookViewId="0">
      <selection activeCell="G12" sqref="G12"/>
    </sheetView>
  </sheetViews>
  <sheetFormatPr defaultRowHeight="15.75" x14ac:dyDescent="0.25"/>
  <cols>
    <col min="1" max="1" width="4.5" style="1" customWidth="1"/>
    <col min="2" max="4" width="3.625" style="1" customWidth="1"/>
    <col min="5" max="5" width="50.625" style="1" customWidth="1"/>
    <col min="6" max="7" width="13.625" style="1" customWidth="1"/>
    <col min="8" max="8" width="13.625" style="2" customWidth="1"/>
    <col min="9" max="13" width="13.625" style="1" customWidth="1"/>
    <col min="14" max="14" width="18.75" style="1" customWidth="1"/>
    <col min="15" max="16384" width="9" style="1"/>
  </cols>
  <sheetData>
    <row r="2" spans="2:13" ht="30" customHeight="1" x14ac:dyDescent="0.25">
      <c r="B2" s="137" t="s">
        <v>45</v>
      </c>
      <c r="C2" s="145"/>
      <c r="D2" s="145"/>
      <c r="E2" s="145"/>
      <c r="F2" s="145"/>
      <c r="G2" s="145"/>
      <c r="H2" s="33"/>
      <c r="I2" s="22"/>
      <c r="J2" s="22"/>
      <c r="K2" s="22"/>
      <c r="L2" s="22"/>
      <c r="M2" s="22"/>
    </row>
    <row r="3" spans="2:13" ht="17.25" customHeight="1" x14ac:dyDescent="0.25">
      <c r="E3" s="32"/>
      <c r="F3" s="118" t="s">
        <v>25</v>
      </c>
      <c r="G3" s="3" t="s">
        <v>26</v>
      </c>
      <c r="H3" s="33"/>
      <c r="I3" s="22"/>
      <c r="J3" s="22"/>
      <c r="K3" s="22"/>
      <c r="L3" s="22"/>
      <c r="M3" s="22"/>
    </row>
    <row r="4" spans="2:13" ht="63.75" thickBot="1" x14ac:dyDescent="0.3">
      <c r="E4" s="7" t="s">
        <v>20</v>
      </c>
      <c r="F4" s="90" t="s">
        <v>37</v>
      </c>
      <c r="G4" s="39" t="s">
        <v>21</v>
      </c>
      <c r="H4" s="26"/>
      <c r="I4" s="3"/>
      <c r="J4" s="3"/>
      <c r="K4" s="3"/>
      <c r="L4" s="3"/>
      <c r="M4" s="2"/>
    </row>
    <row r="5" spans="2:13" ht="18" customHeight="1" thickBot="1" x14ac:dyDescent="0.3">
      <c r="B5" s="149" t="s">
        <v>18</v>
      </c>
      <c r="C5" s="154" t="s">
        <v>19</v>
      </c>
      <c r="D5" s="34"/>
      <c r="E5" s="86" t="s">
        <v>12</v>
      </c>
      <c r="F5" s="91"/>
      <c r="G5" s="65" t="s">
        <v>33</v>
      </c>
      <c r="H5" s="24"/>
      <c r="M5" s="2"/>
    </row>
    <row r="6" spans="2:13" ht="50.1" customHeight="1" x14ac:dyDescent="0.25">
      <c r="B6" s="150"/>
      <c r="C6" s="154"/>
      <c r="D6" s="8">
        <v>1</v>
      </c>
      <c r="E6" s="66" t="s">
        <v>13</v>
      </c>
      <c r="F6" s="58"/>
      <c r="G6" s="59">
        <f>SUM(F6*0.15)</f>
        <v>0</v>
      </c>
      <c r="H6" s="29"/>
      <c r="I6" s="23"/>
      <c r="J6" s="23"/>
      <c r="K6" s="23"/>
      <c r="L6" s="23"/>
      <c r="M6" s="2"/>
    </row>
    <row r="7" spans="2:13" ht="18" customHeight="1" x14ac:dyDescent="0.25">
      <c r="B7" s="150"/>
      <c r="C7" s="154"/>
      <c r="D7" s="8"/>
      <c r="E7" s="87" t="s">
        <v>11</v>
      </c>
      <c r="F7" s="50"/>
      <c r="G7" s="51"/>
      <c r="H7" s="24"/>
      <c r="I7" s="23"/>
      <c r="J7" s="23"/>
      <c r="K7" s="23"/>
      <c r="L7" s="23"/>
      <c r="M7" s="2"/>
    </row>
    <row r="8" spans="2:13" ht="50.1" customHeight="1" thickBot="1" x14ac:dyDescent="0.3">
      <c r="B8" s="150"/>
      <c r="C8" s="154"/>
      <c r="D8" s="8">
        <v>2</v>
      </c>
      <c r="E8" s="52" t="s">
        <v>14</v>
      </c>
      <c r="F8" s="53"/>
      <c r="G8" s="54">
        <f>SUM(F8*0.3)</f>
        <v>0</v>
      </c>
      <c r="H8" s="29"/>
      <c r="I8" s="23"/>
      <c r="J8" s="23"/>
      <c r="K8" s="23"/>
      <c r="L8" s="23"/>
      <c r="M8" s="2"/>
    </row>
    <row r="9" spans="2:13" ht="18" customHeight="1" thickBot="1" x14ac:dyDescent="0.3">
      <c r="B9" s="150"/>
      <c r="C9" s="159" t="s">
        <v>17</v>
      </c>
      <c r="D9" s="8"/>
      <c r="E9" s="88" t="s">
        <v>12</v>
      </c>
      <c r="F9" s="55"/>
      <c r="G9" s="56"/>
      <c r="H9" s="24"/>
      <c r="I9" s="23"/>
      <c r="J9" s="23"/>
      <c r="K9" s="23"/>
      <c r="L9" s="23"/>
      <c r="M9" s="2"/>
    </row>
    <row r="10" spans="2:13" ht="50.1" customHeight="1" x14ac:dyDescent="0.25">
      <c r="B10" s="150"/>
      <c r="C10" s="160"/>
      <c r="D10" s="8">
        <v>3</v>
      </c>
      <c r="E10" s="57" t="s">
        <v>15</v>
      </c>
      <c r="F10" s="58"/>
      <c r="G10" s="59">
        <f>SUM(F10*0.05)</f>
        <v>0</v>
      </c>
      <c r="H10" s="29"/>
      <c r="I10" s="23"/>
      <c r="J10" s="38"/>
      <c r="K10" s="23"/>
      <c r="L10" s="23"/>
      <c r="M10" s="2"/>
    </row>
    <row r="11" spans="2:13" ht="18" customHeight="1" x14ac:dyDescent="0.25">
      <c r="B11" s="150"/>
      <c r="C11" s="160"/>
      <c r="D11" s="8"/>
      <c r="E11" s="87" t="s">
        <v>11</v>
      </c>
      <c r="F11" s="50"/>
      <c r="G11" s="51"/>
      <c r="H11" s="24"/>
      <c r="I11" s="23"/>
      <c r="J11" s="23"/>
      <c r="K11" s="23"/>
      <c r="L11" s="23"/>
      <c r="M11" s="2"/>
    </row>
    <row r="12" spans="2:13" ht="50.1" customHeight="1" thickBot="1" x14ac:dyDescent="0.3">
      <c r="B12" s="150"/>
      <c r="C12" s="160"/>
      <c r="D12" s="8">
        <v>4</v>
      </c>
      <c r="E12" s="60" t="s">
        <v>16</v>
      </c>
      <c r="F12" s="53"/>
      <c r="G12" s="54">
        <f>SUM(F12*0.13)</f>
        <v>0</v>
      </c>
      <c r="H12" s="29"/>
      <c r="I12" s="23"/>
      <c r="J12" s="23"/>
      <c r="K12" s="23"/>
      <c r="L12" s="23"/>
      <c r="M12" s="2"/>
    </row>
    <row r="13" spans="2:13" ht="18" customHeight="1" thickBot="1" x14ac:dyDescent="0.3">
      <c r="B13" s="150"/>
      <c r="C13" s="160"/>
      <c r="D13" s="8"/>
      <c r="E13" s="88" t="s">
        <v>12</v>
      </c>
      <c r="F13" s="55"/>
      <c r="G13" s="56"/>
      <c r="H13" s="24"/>
      <c r="I13" s="23"/>
      <c r="J13" s="23"/>
      <c r="K13" s="23"/>
      <c r="L13" s="23"/>
      <c r="M13" s="2"/>
    </row>
    <row r="14" spans="2:13" ht="50.1" customHeight="1" x14ac:dyDescent="0.25">
      <c r="B14" s="150"/>
      <c r="C14" s="160"/>
      <c r="D14" s="8">
        <v>5</v>
      </c>
      <c r="E14" s="64" t="s">
        <v>39</v>
      </c>
      <c r="F14" s="58"/>
      <c r="G14" s="59">
        <f>SUM(F14*0.12)</f>
        <v>0</v>
      </c>
      <c r="H14" s="29"/>
      <c r="I14" s="23"/>
      <c r="J14" s="23"/>
      <c r="K14" s="23"/>
      <c r="L14" s="23"/>
    </row>
    <row r="15" spans="2:13" ht="18" customHeight="1" x14ac:dyDescent="0.25">
      <c r="B15" s="150"/>
      <c r="C15" s="160"/>
      <c r="D15" s="8"/>
      <c r="E15" s="89" t="s">
        <v>11</v>
      </c>
      <c r="F15" s="50"/>
      <c r="G15" s="51"/>
      <c r="H15" s="24" t="s">
        <v>33</v>
      </c>
      <c r="I15" s="23"/>
      <c r="J15" s="23"/>
      <c r="K15" s="23"/>
      <c r="L15" s="23"/>
    </row>
    <row r="16" spans="2:13" ht="50.1" customHeight="1" thickBot="1" x14ac:dyDescent="0.3">
      <c r="B16" s="150"/>
      <c r="C16" s="160"/>
      <c r="D16" s="8">
        <v>6</v>
      </c>
      <c r="E16" s="79" t="s">
        <v>38</v>
      </c>
      <c r="F16" s="53"/>
      <c r="G16" s="54">
        <f>SUM(F16*0.17)</f>
        <v>0</v>
      </c>
      <c r="H16" s="29"/>
      <c r="I16" s="23"/>
      <c r="J16" s="23"/>
      <c r="K16" s="23"/>
      <c r="L16" s="23"/>
    </row>
    <row r="17" spans="2:12" ht="18.75" customHeight="1" thickBot="1" x14ac:dyDescent="0.3">
      <c r="B17" s="151"/>
      <c r="C17" s="161"/>
      <c r="D17" s="30"/>
      <c r="E17" s="78"/>
      <c r="F17" s="80"/>
      <c r="G17" s="77"/>
      <c r="H17" s="29"/>
      <c r="I17" s="23"/>
      <c r="J17" s="23"/>
      <c r="K17" s="23"/>
      <c r="L17" s="23"/>
    </row>
    <row r="18" spans="2:12" ht="50.1" customHeight="1" thickBot="1" x14ac:dyDescent="0.3">
      <c r="B18" s="151"/>
      <c r="C18" s="161"/>
      <c r="D18" s="8">
        <v>7</v>
      </c>
      <c r="E18" s="81" t="s">
        <v>41</v>
      </c>
      <c r="F18" s="82"/>
      <c r="G18" s="83">
        <f>SUM(F18*0.03)</f>
        <v>0</v>
      </c>
      <c r="H18" s="29"/>
      <c r="I18" s="23"/>
      <c r="J18" s="23"/>
      <c r="K18" s="23"/>
      <c r="L18" s="23"/>
    </row>
    <row r="19" spans="2:12" ht="18.75" customHeight="1" x14ac:dyDescent="0.25">
      <c r="B19" s="151"/>
      <c r="C19" s="161"/>
      <c r="D19" s="30"/>
      <c r="E19" s="61"/>
      <c r="F19" s="62"/>
      <c r="G19" s="63"/>
      <c r="H19" s="29"/>
      <c r="I19" s="23"/>
      <c r="J19" s="23"/>
      <c r="K19" s="23"/>
      <c r="L19" s="23"/>
    </row>
    <row r="20" spans="2:12" ht="30" customHeight="1" x14ac:dyDescent="0.25">
      <c r="B20" s="151"/>
      <c r="C20" s="161"/>
      <c r="D20" s="35">
        <v>8</v>
      </c>
      <c r="E20" s="157" t="s">
        <v>42</v>
      </c>
      <c r="F20" s="158"/>
      <c r="G20" s="67">
        <f>SUM('TABLE (1) CMP Standards'!M14)</f>
        <v>0</v>
      </c>
      <c r="H20" s="29"/>
      <c r="I20" s="23"/>
      <c r="J20" s="23"/>
      <c r="K20" s="23"/>
      <c r="L20" s="23"/>
    </row>
    <row r="21" spans="2:12" ht="30" customHeight="1" thickBot="1" x14ac:dyDescent="0.3">
      <c r="B21" s="152"/>
      <c r="C21" s="162"/>
      <c r="D21" s="35">
        <v>9</v>
      </c>
      <c r="E21" s="157" t="s">
        <v>43</v>
      </c>
      <c r="F21" s="158"/>
      <c r="G21" s="67">
        <f>SUM(G20,G18,G16,G14,G12,G10)</f>
        <v>0</v>
      </c>
      <c r="H21" s="29"/>
      <c r="I21" s="23"/>
      <c r="J21" s="23"/>
      <c r="K21" s="23"/>
      <c r="L21" s="23"/>
    </row>
    <row r="22" spans="2:12" ht="30" customHeight="1" thickBot="1" x14ac:dyDescent="0.3">
      <c r="B22" s="153"/>
      <c r="D22" s="35">
        <v>10</v>
      </c>
      <c r="E22" s="155" t="s">
        <v>44</v>
      </c>
      <c r="F22" s="156"/>
      <c r="G22" s="68">
        <f>SUM(G21,G6,G8)</f>
        <v>0</v>
      </c>
      <c r="H22" s="28"/>
      <c r="I22" s="28"/>
      <c r="J22" s="28"/>
      <c r="K22" s="28"/>
      <c r="L22" s="28"/>
    </row>
    <row r="23" spans="2:12" x14ac:dyDescent="0.25">
      <c r="F23" s="27"/>
    </row>
    <row r="24" spans="2:12" x14ac:dyDescent="0.25">
      <c r="B24" s="96" t="s">
        <v>48</v>
      </c>
      <c r="C24" s="93"/>
      <c r="D24" s="93" t="s">
        <v>101</v>
      </c>
      <c r="E24" s="133" t="s">
        <v>100</v>
      </c>
      <c r="F24" s="133"/>
      <c r="G24" s="133"/>
    </row>
    <row r="25" spans="2:12" x14ac:dyDescent="0.25">
      <c r="B25" s="93"/>
      <c r="C25" s="93"/>
      <c r="D25" s="93"/>
      <c r="E25" s="133"/>
      <c r="F25" s="133"/>
      <c r="G25" s="133"/>
    </row>
    <row r="26" spans="2:12" ht="31.5" customHeight="1" x14ac:dyDescent="0.25">
      <c r="B26" s="93"/>
      <c r="C26" s="93"/>
      <c r="D26" s="117" t="s">
        <v>102</v>
      </c>
      <c r="E26" s="163" t="s">
        <v>103</v>
      </c>
      <c r="F26" s="163"/>
      <c r="G26" s="163"/>
    </row>
    <row r="27" spans="2:12" ht="18.75" customHeight="1" x14ac:dyDescent="0.25">
      <c r="D27" s="1" t="s">
        <v>106</v>
      </c>
      <c r="E27" s="1" t="s">
        <v>107</v>
      </c>
    </row>
    <row r="28" spans="2:12" ht="35.25" customHeight="1" x14ac:dyDescent="0.25">
      <c r="B28" s="146" t="s">
        <v>51</v>
      </c>
      <c r="C28" s="147"/>
      <c r="D28" s="147"/>
      <c r="E28" s="148" t="s">
        <v>105</v>
      </c>
      <c r="F28" s="148"/>
    </row>
    <row r="29" spans="2:12" x14ac:dyDescent="0.25">
      <c r="E29" s="1" t="s">
        <v>52</v>
      </c>
    </row>
  </sheetData>
  <sheetProtection selectLockedCells="1"/>
  <mergeCells count="11">
    <mergeCell ref="E24:G25"/>
    <mergeCell ref="B28:D28"/>
    <mergeCell ref="E28:F28"/>
    <mergeCell ref="B2:G2"/>
    <mergeCell ref="B5:B22"/>
    <mergeCell ref="C5:C8"/>
    <mergeCell ref="E22:F22"/>
    <mergeCell ref="E20:F20"/>
    <mergeCell ref="E21:F21"/>
    <mergeCell ref="C9:C21"/>
    <mergeCell ref="E26:G26"/>
  </mergeCells>
  <pageMargins left="0.7" right="0.7" top="0.75" bottom="0.75" header="0.3" footer="0.3"/>
  <pageSetup scale="87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view="pageBreakPreview" topLeftCell="A22" zoomScale="110" zoomScaleNormal="85" zoomScaleSheetLayoutView="110" workbookViewId="0">
      <selection activeCell="G20" sqref="G20"/>
    </sheetView>
  </sheetViews>
  <sheetFormatPr defaultRowHeight="15.75" x14ac:dyDescent="0.25"/>
  <cols>
    <col min="1" max="1" width="4.5" style="1" customWidth="1"/>
    <col min="2" max="4" width="3.625" style="1" customWidth="1"/>
    <col min="5" max="5" width="50.625" style="1" customWidth="1"/>
    <col min="6" max="7" width="13.625" style="1" customWidth="1"/>
    <col min="8" max="8" width="13.625" style="2" customWidth="1"/>
    <col min="9" max="13" width="13.625" style="1" customWidth="1"/>
    <col min="14" max="14" width="18.75" style="1" customWidth="1"/>
    <col min="15" max="16384" width="9" style="1"/>
  </cols>
  <sheetData>
    <row r="1" spans="2:13" x14ac:dyDescent="0.25">
      <c r="G1" s="23"/>
      <c r="H1" s="24"/>
      <c r="I1" s="25"/>
      <c r="J1" s="25"/>
      <c r="K1" s="25"/>
      <c r="M1" s="24"/>
    </row>
    <row r="2" spans="2:13" ht="30" customHeight="1" x14ac:dyDescent="0.25">
      <c r="B2" s="137" t="s">
        <v>46</v>
      </c>
      <c r="C2" s="145"/>
      <c r="D2" s="145"/>
      <c r="E2" s="145"/>
      <c r="F2" s="145"/>
      <c r="G2" s="145"/>
      <c r="H2" s="33"/>
      <c r="I2" s="22"/>
      <c r="J2" s="22"/>
      <c r="K2" s="22"/>
      <c r="L2" s="22"/>
      <c r="M2" s="22"/>
    </row>
    <row r="3" spans="2:13" ht="17.25" customHeight="1" x14ac:dyDescent="0.25">
      <c r="E3" s="32"/>
      <c r="F3" s="119" t="s">
        <v>25</v>
      </c>
      <c r="G3" s="3" t="s">
        <v>26</v>
      </c>
      <c r="H3" s="33"/>
      <c r="I3" s="22"/>
      <c r="J3" s="22"/>
      <c r="K3" s="22"/>
      <c r="L3" s="22"/>
      <c r="M3" s="22"/>
    </row>
    <row r="4" spans="2:13" ht="75" customHeight="1" thickBot="1" x14ac:dyDescent="0.3">
      <c r="E4" s="7" t="s">
        <v>20</v>
      </c>
      <c r="F4" s="71" t="s">
        <v>34</v>
      </c>
      <c r="G4" s="39" t="s">
        <v>21</v>
      </c>
      <c r="H4" s="26"/>
      <c r="I4" s="3"/>
      <c r="J4" s="3"/>
      <c r="K4" s="3"/>
      <c r="L4" s="3"/>
      <c r="M4" s="2"/>
    </row>
    <row r="5" spans="2:13" ht="18" customHeight="1" thickBot="1" x14ac:dyDescent="0.3">
      <c r="B5" s="149" t="s">
        <v>18</v>
      </c>
      <c r="C5" s="154" t="s">
        <v>19</v>
      </c>
      <c r="D5" s="34"/>
      <c r="E5" s="74" t="s">
        <v>12</v>
      </c>
      <c r="F5" s="70"/>
      <c r="G5" s="65" t="s">
        <v>33</v>
      </c>
      <c r="H5" s="24"/>
      <c r="M5" s="2"/>
    </row>
    <row r="6" spans="2:13" ht="50.1" customHeight="1" x14ac:dyDescent="0.25">
      <c r="B6" s="150"/>
      <c r="C6" s="154"/>
      <c r="D6" s="8">
        <v>1</v>
      </c>
      <c r="E6" s="66" t="s">
        <v>13</v>
      </c>
      <c r="F6" s="72"/>
      <c r="G6" s="59">
        <f>SUM(F6*0.15)</f>
        <v>0</v>
      </c>
      <c r="H6" s="29"/>
      <c r="I6" s="23"/>
      <c r="J6" s="23"/>
      <c r="K6" s="23"/>
      <c r="L6" s="23"/>
      <c r="M6" s="2"/>
    </row>
    <row r="7" spans="2:13" ht="18" customHeight="1" x14ac:dyDescent="0.25">
      <c r="B7" s="150"/>
      <c r="C7" s="154"/>
      <c r="D7" s="8"/>
      <c r="E7" s="75" t="s">
        <v>11</v>
      </c>
      <c r="F7" s="49"/>
      <c r="G7" s="51"/>
      <c r="H7" s="24"/>
      <c r="I7" s="23"/>
      <c r="J7" s="23"/>
      <c r="K7" s="23"/>
      <c r="L7" s="23"/>
      <c r="M7" s="2"/>
    </row>
    <row r="8" spans="2:13" ht="50.1" customHeight="1" thickBot="1" x14ac:dyDescent="0.3">
      <c r="B8" s="150"/>
      <c r="C8" s="154"/>
      <c r="D8" s="8">
        <v>2</v>
      </c>
      <c r="E8" s="52" t="s">
        <v>14</v>
      </c>
      <c r="F8" s="73"/>
      <c r="G8" s="54">
        <f>SUM(F8*0.3)</f>
        <v>0</v>
      </c>
      <c r="H8" s="29"/>
      <c r="I8" s="23"/>
      <c r="J8" s="23"/>
      <c r="K8" s="23"/>
      <c r="L8" s="23"/>
      <c r="M8" s="2"/>
    </row>
    <row r="9" spans="2:13" ht="18" customHeight="1" thickBot="1" x14ac:dyDescent="0.3">
      <c r="B9" s="150"/>
      <c r="C9" s="164" t="s">
        <v>17</v>
      </c>
      <c r="D9" s="8"/>
      <c r="E9" s="76" t="s">
        <v>12</v>
      </c>
      <c r="F9" s="69"/>
      <c r="G9" s="56"/>
      <c r="H9" s="24"/>
      <c r="I9" s="23"/>
      <c r="J9" s="23"/>
      <c r="K9" s="23"/>
      <c r="L9" s="23"/>
      <c r="M9" s="2"/>
    </row>
    <row r="10" spans="2:13" ht="50.1" customHeight="1" x14ac:dyDescent="0.25">
      <c r="B10" s="150"/>
      <c r="C10" s="165"/>
      <c r="D10" s="8">
        <v>3</v>
      </c>
      <c r="E10" s="57" t="s">
        <v>15</v>
      </c>
      <c r="F10" s="72"/>
      <c r="G10" s="59">
        <f>SUM(F10*0.05)</f>
        <v>0</v>
      </c>
      <c r="H10" s="29"/>
      <c r="I10" s="23"/>
      <c r="J10" s="38"/>
      <c r="K10" s="23"/>
      <c r="L10" s="23"/>
      <c r="M10" s="2"/>
    </row>
    <row r="11" spans="2:13" ht="18" customHeight="1" x14ac:dyDescent="0.25">
      <c r="B11" s="150"/>
      <c r="C11" s="165"/>
      <c r="D11" s="8"/>
      <c r="E11" s="75" t="s">
        <v>11</v>
      </c>
      <c r="F11" s="49"/>
      <c r="G11" s="51"/>
      <c r="H11" s="24"/>
      <c r="I11" s="23"/>
      <c r="J11" s="23"/>
      <c r="K11" s="23"/>
      <c r="L11" s="23"/>
      <c r="M11" s="2"/>
    </row>
    <row r="12" spans="2:13" ht="50.1" customHeight="1" thickBot="1" x14ac:dyDescent="0.3">
      <c r="B12" s="150"/>
      <c r="C12" s="165"/>
      <c r="D12" s="8">
        <v>4</v>
      </c>
      <c r="E12" s="60" t="s">
        <v>16</v>
      </c>
      <c r="F12" s="73"/>
      <c r="G12" s="54">
        <f>SUM(F12*0.13)</f>
        <v>0</v>
      </c>
      <c r="H12" s="29"/>
      <c r="I12" s="23"/>
      <c r="J12" s="23"/>
      <c r="K12" s="23"/>
      <c r="L12" s="23"/>
      <c r="M12" s="2"/>
    </row>
    <row r="13" spans="2:13" ht="18" customHeight="1" thickBot="1" x14ac:dyDescent="0.3">
      <c r="B13" s="150"/>
      <c r="C13" s="165"/>
      <c r="D13" s="8"/>
      <c r="E13" s="76" t="s">
        <v>12</v>
      </c>
      <c r="F13" s="69"/>
      <c r="G13" s="56"/>
      <c r="H13" s="24"/>
      <c r="I13" s="23"/>
      <c r="J13" s="23"/>
      <c r="K13" s="23"/>
      <c r="L13" s="23"/>
      <c r="M13" s="2"/>
    </row>
    <row r="14" spans="2:13" ht="50.1" customHeight="1" x14ac:dyDescent="0.25">
      <c r="B14" s="150"/>
      <c r="C14" s="165"/>
      <c r="D14" s="8">
        <v>5</v>
      </c>
      <c r="E14" s="64" t="s">
        <v>39</v>
      </c>
      <c r="F14" s="72"/>
      <c r="G14" s="59">
        <f>SUM(F14*0.12)</f>
        <v>0</v>
      </c>
      <c r="H14" s="29"/>
      <c r="I14" s="23"/>
      <c r="J14" s="23"/>
      <c r="K14" s="23"/>
      <c r="L14" s="23"/>
    </row>
    <row r="15" spans="2:13" ht="18" customHeight="1" x14ac:dyDescent="0.25">
      <c r="B15" s="150"/>
      <c r="C15" s="165"/>
      <c r="D15" s="8"/>
      <c r="E15" s="85" t="s">
        <v>11</v>
      </c>
      <c r="F15" s="49"/>
      <c r="G15" s="51"/>
      <c r="H15" s="24" t="s">
        <v>33</v>
      </c>
      <c r="I15" s="23"/>
      <c r="J15" s="23"/>
      <c r="K15" s="23"/>
      <c r="L15" s="23"/>
    </row>
    <row r="16" spans="2:13" ht="50.1" customHeight="1" thickBot="1" x14ac:dyDescent="0.3">
      <c r="B16" s="150"/>
      <c r="C16" s="165"/>
      <c r="D16" s="8">
        <v>6</v>
      </c>
      <c r="E16" s="79" t="s">
        <v>38</v>
      </c>
      <c r="F16" s="73"/>
      <c r="G16" s="54">
        <f>SUM(F16*0.17)</f>
        <v>0</v>
      </c>
      <c r="H16" s="29"/>
      <c r="I16" s="23"/>
      <c r="J16" s="23"/>
      <c r="K16" s="23"/>
      <c r="L16" s="23"/>
    </row>
    <row r="17" spans="2:12" ht="18.75" customHeight="1" thickBot="1" x14ac:dyDescent="0.3">
      <c r="B17" s="151"/>
      <c r="C17" s="166"/>
      <c r="D17" s="30"/>
      <c r="E17" s="61"/>
      <c r="F17" s="62"/>
      <c r="G17" s="63"/>
      <c r="H17" s="29"/>
      <c r="I17" s="23"/>
      <c r="J17" s="23"/>
      <c r="K17" s="23"/>
      <c r="L17" s="23"/>
    </row>
    <row r="18" spans="2:12" ht="50.1" customHeight="1" thickBot="1" x14ac:dyDescent="0.3">
      <c r="B18" s="151"/>
      <c r="C18" s="166"/>
      <c r="D18" s="8">
        <v>7</v>
      </c>
      <c r="E18" s="81" t="s">
        <v>41</v>
      </c>
      <c r="F18" s="84"/>
      <c r="G18" s="83">
        <f>SUM(F18*0.03)</f>
        <v>0</v>
      </c>
      <c r="H18" s="29"/>
      <c r="I18" s="23"/>
      <c r="J18" s="23"/>
      <c r="K18" s="23"/>
      <c r="L18" s="23"/>
    </row>
    <row r="19" spans="2:12" ht="18.75" customHeight="1" x14ac:dyDescent="0.25">
      <c r="B19" s="151"/>
      <c r="C19" s="166"/>
      <c r="D19" s="30"/>
      <c r="E19" s="61"/>
      <c r="F19" s="62"/>
      <c r="G19" s="63"/>
      <c r="H19" s="29"/>
      <c r="I19" s="23"/>
      <c r="J19" s="23"/>
      <c r="K19" s="23"/>
      <c r="L19" s="23"/>
    </row>
    <row r="20" spans="2:12" ht="30" customHeight="1" x14ac:dyDescent="0.25">
      <c r="B20" s="151"/>
      <c r="C20" s="166"/>
      <c r="D20" s="35">
        <v>8</v>
      </c>
      <c r="E20" s="157" t="s">
        <v>42</v>
      </c>
      <c r="F20" s="158"/>
      <c r="G20" s="67">
        <f>SUM('TABLE (1) CMP Standards'!L14)</f>
        <v>0</v>
      </c>
      <c r="H20" s="29"/>
      <c r="I20" s="23"/>
      <c r="J20" s="23"/>
      <c r="K20" s="23"/>
      <c r="L20" s="23"/>
    </row>
    <row r="21" spans="2:12" ht="30" customHeight="1" thickBot="1" x14ac:dyDescent="0.3">
      <c r="B21" s="152"/>
      <c r="C21" s="167"/>
      <c r="D21" s="35">
        <v>9</v>
      </c>
      <c r="E21" s="157" t="s">
        <v>43</v>
      </c>
      <c r="F21" s="158"/>
      <c r="G21" s="67">
        <f>SUM(G20,G18,G16,G14,G12,G10)</f>
        <v>0</v>
      </c>
      <c r="H21" s="29"/>
      <c r="I21" s="23"/>
      <c r="J21" s="23"/>
      <c r="K21" s="23"/>
      <c r="L21" s="23"/>
    </row>
    <row r="22" spans="2:12" ht="30" customHeight="1" thickBot="1" x14ac:dyDescent="0.3">
      <c r="B22" s="153"/>
      <c r="D22" s="35">
        <v>10</v>
      </c>
      <c r="E22" s="155" t="s">
        <v>44</v>
      </c>
      <c r="F22" s="156"/>
      <c r="G22" s="68">
        <f>SUM(G21,G6,G8)</f>
        <v>0</v>
      </c>
      <c r="H22" s="28"/>
      <c r="I22" s="28"/>
      <c r="J22" s="28"/>
      <c r="K22" s="28"/>
      <c r="L22" s="28"/>
    </row>
    <row r="23" spans="2:12" ht="15" customHeight="1" x14ac:dyDescent="0.25">
      <c r="F23" s="27"/>
    </row>
    <row r="24" spans="2:12" x14ac:dyDescent="0.25">
      <c r="B24" s="93" t="s">
        <v>49</v>
      </c>
      <c r="C24" s="93"/>
      <c r="D24" s="93" t="s">
        <v>101</v>
      </c>
      <c r="E24" s="133" t="s">
        <v>56</v>
      </c>
      <c r="F24" s="133"/>
      <c r="G24" s="133"/>
    </row>
    <row r="25" spans="2:12" x14ac:dyDescent="0.25">
      <c r="B25" s="93"/>
      <c r="C25" s="93"/>
      <c r="D25" s="93"/>
      <c r="E25" s="145"/>
      <c r="F25" s="145"/>
      <c r="G25" s="145"/>
    </row>
    <row r="26" spans="2:12" ht="31.5" customHeight="1" x14ac:dyDescent="0.25">
      <c r="B26" s="93"/>
      <c r="C26" s="93"/>
      <c r="D26" s="117" t="s">
        <v>102</v>
      </c>
      <c r="E26" s="163" t="s">
        <v>103</v>
      </c>
      <c r="F26" s="163"/>
      <c r="G26" s="163"/>
    </row>
    <row r="27" spans="2:12" ht="18.75" customHeight="1" x14ac:dyDescent="0.25">
      <c r="D27" s="1" t="s">
        <v>106</v>
      </c>
      <c r="E27" s="1" t="s">
        <v>107</v>
      </c>
    </row>
    <row r="28" spans="2:12" ht="35.25" customHeight="1" x14ac:dyDescent="0.25">
      <c r="B28" s="168" t="s">
        <v>51</v>
      </c>
      <c r="C28" s="147"/>
      <c r="D28" s="147"/>
      <c r="E28" s="133" t="s">
        <v>105</v>
      </c>
      <c r="F28" s="133"/>
    </row>
    <row r="29" spans="2:12" x14ac:dyDescent="0.25">
      <c r="E29" s="1" t="s">
        <v>52</v>
      </c>
    </row>
  </sheetData>
  <sheetProtection selectLockedCells="1"/>
  <mergeCells count="11">
    <mergeCell ref="B28:D28"/>
    <mergeCell ref="E28:F28"/>
    <mergeCell ref="E24:G25"/>
    <mergeCell ref="C5:C8"/>
    <mergeCell ref="B5:B22"/>
    <mergeCell ref="E26:G26"/>
    <mergeCell ref="B2:G2"/>
    <mergeCell ref="E22:F22"/>
    <mergeCell ref="E20:F20"/>
    <mergeCell ref="E21:F21"/>
    <mergeCell ref="C9:C21"/>
  </mergeCells>
  <pageMargins left="0.7" right="0.7" top="0.75" bottom="0.7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2"/>
  <sheetViews>
    <sheetView showFormulas="1" topLeftCell="A22" zoomScale="90" zoomScaleNormal="90" workbookViewId="0">
      <selection activeCell="J27" sqref="J27"/>
    </sheetView>
  </sheetViews>
  <sheetFormatPr defaultRowHeight="15.75" x14ac:dyDescent="0.25"/>
  <cols>
    <col min="1" max="1" width="1.5" customWidth="1"/>
    <col min="2" max="2" width="2.625" style="107" customWidth="1"/>
    <col min="3" max="3" width="19.625" customWidth="1"/>
    <col min="4" max="6" width="2.625" style="108" customWidth="1"/>
  </cols>
  <sheetData>
    <row r="2" spans="2:6" x14ac:dyDescent="0.25">
      <c r="C2" s="173" t="s">
        <v>110</v>
      </c>
      <c r="D2" s="173"/>
      <c r="E2" s="173"/>
      <c r="F2" s="173"/>
    </row>
    <row r="3" spans="2:6" x14ac:dyDescent="0.25">
      <c r="C3" s="123" t="s">
        <v>59</v>
      </c>
      <c r="D3" s="170" t="s">
        <v>108</v>
      </c>
      <c r="E3" s="171"/>
      <c r="F3" s="172"/>
    </row>
    <row r="4" spans="2:6" x14ac:dyDescent="0.25">
      <c r="C4" s="123" t="s">
        <v>112</v>
      </c>
      <c r="D4" s="169" t="s">
        <v>117</v>
      </c>
      <c r="E4" s="169"/>
      <c r="F4" s="169"/>
    </row>
    <row r="5" spans="2:6" x14ac:dyDescent="0.25">
      <c r="C5" s="123" t="s">
        <v>113</v>
      </c>
      <c r="D5" s="169" t="s">
        <v>115</v>
      </c>
      <c r="E5" s="169"/>
      <c r="F5" s="169"/>
    </row>
    <row r="6" spans="2:6" x14ac:dyDescent="0.25">
      <c r="C6" s="123" t="s">
        <v>114</v>
      </c>
      <c r="D6" s="169" t="s">
        <v>116</v>
      </c>
      <c r="E6" s="169"/>
      <c r="F6" s="169"/>
    </row>
    <row r="8" spans="2:6" x14ac:dyDescent="0.25">
      <c r="C8" s="178" t="s">
        <v>111</v>
      </c>
      <c r="D8" s="178"/>
      <c r="E8" s="178"/>
      <c r="F8" s="178"/>
    </row>
    <row r="9" spans="2:6" x14ac:dyDescent="0.25">
      <c r="C9" s="179" t="s">
        <v>58</v>
      </c>
      <c r="D9" s="179" t="s">
        <v>59</v>
      </c>
      <c r="E9" s="179"/>
      <c r="F9" s="179"/>
    </row>
    <row r="10" spans="2:6" x14ac:dyDescent="0.25">
      <c r="C10" s="180"/>
      <c r="D10" s="109" t="s">
        <v>25</v>
      </c>
      <c r="E10" s="110" t="s">
        <v>26</v>
      </c>
      <c r="F10" s="109" t="s">
        <v>27</v>
      </c>
    </row>
    <row r="11" spans="2:6" x14ac:dyDescent="0.25">
      <c r="B11" s="107">
        <v>1</v>
      </c>
      <c r="C11" s="111" t="s">
        <v>60</v>
      </c>
      <c r="D11" s="114"/>
      <c r="E11" s="115"/>
      <c r="F11" s="114"/>
    </row>
    <row r="12" spans="2:6" x14ac:dyDescent="0.25">
      <c r="B12" s="107">
        <v>2</v>
      </c>
      <c r="C12" s="111" t="s">
        <v>61</v>
      </c>
      <c r="D12" s="114"/>
      <c r="E12" s="115"/>
      <c r="F12" s="114"/>
    </row>
    <row r="13" spans="2:6" x14ac:dyDescent="0.25">
      <c r="B13" s="107">
        <v>3</v>
      </c>
      <c r="C13" s="111" t="s">
        <v>62</v>
      </c>
      <c r="D13" s="114"/>
      <c r="E13" s="115"/>
      <c r="F13" s="114"/>
    </row>
    <row r="14" spans="2:6" x14ac:dyDescent="0.25">
      <c r="B14" s="107">
        <v>4</v>
      </c>
      <c r="C14" s="111" t="s">
        <v>63</v>
      </c>
      <c r="D14" s="114"/>
      <c r="E14" s="115"/>
      <c r="F14" s="114"/>
    </row>
    <row r="15" spans="2:6" x14ac:dyDescent="0.25">
      <c r="B15" s="107">
        <v>5</v>
      </c>
      <c r="C15" s="111" t="s">
        <v>64</v>
      </c>
      <c r="D15" s="112"/>
      <c r="E15" s="113"/>
      <c r="F15" s="114"/>
    </row>
    <row r="16" spans="2:6" x14ac:dyDescent="0.25">
      <c r="B16" s="107">
        <v>6</v>
      </c>
      <c r="C16" s="111" t="s">
        <v>65</v>
      </c>
      <c r="D16" s="112"/>
      <c r="E16" s="113"/>
      <c r="F16" s="114"/>
    </row>
    <row r="17" spans="2:7" x14ac:dyDescent="0.25">
      <c r="B17" s="107">
        <v>7</v>
      </c>
      <c r="C17" s="111" t="s">
        <v>104</v>
      </c>
      <c r="D17" s="112"/>
      <c r="E17" s="113"/>
      <c r="F17" s="112"/>
    </row>
    <row r="18" spans="2:7" x14ac:dyDescent="0.25">
      <c r="B18" s="107">
        <v>8</v>
      </c>
      <c r="C18" s="111" t="s">
        <v>66</v>
      </c>
      <c r="D18" s="114"/>
      <c r="E18" s="114"/>
      <c r="F18" s="114"/>
    </row>
    <row r="19" spans="2:7" x14ac:dyDescent="0.25">
      <c r="B19" s="107">
        <v>9</v>
      </c>
      <c r="C19" s="111" t="s">
        <v>67</v>
      </c>
      <c r="D19" s="114"/>
      <c r="E19" s="115"/>
      <c r="F19" s="114"/>
    </row>
    <row r="20" spans="2:7" x14ac:dyDescent="0.25">
      <c r="B20" s="107">
        <v>10</v>
      </c>
      <c r="C20" s="111" t="s">
        <v>68</v>
      </c>
      <c r="D20" s="114"/>
      <c r="E20" s="115"/>
      <c r="F20" s="114"/>
    </row>
    <row r="21" spans="2:7" x14ac:dyDescent="0.25">
      <c r="B21" s="107">
        <v>11</v>
      </c>
      <c r="C21" s="111" t="s">
        <v>69</v>
      </c>
      <c r="D21" s="112"/>
      <c r="E21" s="115"/>
      <c r="F21" s="114"/>
      <c r="G21" s="121"/>
    </row>
    <row r="22" spans="2:7" x14ac:dyDescent="0.25">
      <c r="B22" s="107">
        <v>12</v>
      </c>
      <c r="C22" s="111" t="s">
        <v>70</v>
      </c>
      <c r="D22" s="114"/>
      <c r="E22" s="115"/>
      <c r="F22" s="112"/>
      <c r="G22" s="121"/>
    </row>
    <row r="23" spans="2:7" x14ac:dyDescent="0.25">
      <c r="B23" s="107">
        <v>13</v>
      </c>
      <c r="C23" s="111" t="s">
        <v>71</v>
      </c>
      <c r="D23" s="112"/>
      <c r="E23" s="115"/>
      <c r="F23" s="114"/>
      <c r="G23" s="125"/>
    </row>
    <row r="24" spans="2:7" x14ac:dyDescent="0.25">
      <c r="B24" s="107">
        <v>14</v>
      </c>
      <c r="C24" s="111" t="s">
        <v>72</v>
      </c>
      <c r="D24" s="114"/>
      <c r="E24" s="115"/>
      <c r="F24" s="114"/>
      <c r="G24" s="121"/>
    </row>
    <row r="25" spans="2:7" x14ac:dyDescent="0.25">
      <c r="B25" s="107">
        <v>15</v>
      </c>
      <c r="C25" s="111" t="s">
        <v>73</v>
      </c>
      <c r="D25" s="112"/>
      <c r="E25" s="114"/>
      <c r="F25" s="114"/>
      <c r="G25" s="121"/>
    </row>
    <row r="26" spans="2:7" x14ac:dyDescent="0.25">
      <c r="B26" s="107">
        <v>16</v>
      </c>
      <c r="C26" s="111" t="s">
        <v>124</v>
      </c>
      <c r="D26" s="112"/>
      <c r="E26" s="114"/>
      <c r="F26" s="114"/>
      <c r="G26" s="121"/>
    </row>
    <row r="27" spans="2:7" x14ac:dyDescent="0.25">
      <c r="B27" s="107">
        <v>17</v>
      </c>
      <c r="C27" s="111" t="s">
        <v>74</v>
      </c>
      <c r="D27" s="114"/>
      <c r="E27" s="115"/>
      <c r="F27" s="114"/>
      <c r="G27" s="121"/>
    </row>
    <row r="28" spans="2:7" x14ac:dyDescent="0.25">
      <c r="B28" s="107">
        <v>18</v>
      </c>
      <c r="C28" s="111" t="s">
        <v>75</v>
      </c>
      <c r="D28" s="112"/>
      <c r="E28" s="113"/>
      <c r="F28" s="114"/>
      <c r="G28" s="121"/>
    </row>
    <row r="29" spans="2:7" x14ac:dyDescent="0.25">
      <c r="B29" s="107">
        <v>19</v>
      </c>
      <c r="C29" s="111" t="s">
        <v>76</v>
      </c>
      <c r="D29" s="112"/>
      <c r="E29" s="115"/>
      <c r="F29" s="114"/>
      <c r="G29" s="121"/>
    </row>
    <row r="30" spans="2:7" x14ac:dyDescent="0.25">
      <c r="B30" s="107">
        <v>20</v>
      </c>
      <c r="C30" s="111" t="s">
        <v>77</v>
      </c>
      <c r="D30" s="114"/>
      <c r="E30" s="115"/>
      <c r="F30" s="114"/>
      <c r="G30" s="121"/>
    </row>
    <row r="31" spans="2:7" x14ac:dyDescent="0.25">
      <c r="B31" s="107">
        <v>21</v>
      </c>
      <c r="C31" s="111" t="s">
        <v>78</v>
      </c>
      <c r="D31" s="112"/>
      <c r="E31" s="114"/>
      <c r="F31" s="114"/>
      <c r="G31" s="121"/>
    </row>
    <row r="32" spans="2:7" x14ac:dyDescent="0.25">
      <c r="B32" s="107">
        <v>22</v>
      </c>
      <c r="C32" s="111" t="s">
        <v>79</v>
      </c>
      <c r="D32" s="112"/>
      <c r="E32" s="113"/>
      <c r="F32" s="114"/>
      <c r="G32" s="121"/>
    </row>
    <row r="33" spans="2:7" x14ac:dyDescent="0.25">
      <c r="B33" s="107">
        <v>23</v>
      </c>
      <c r="C33" s="111" t="s">
        <v>80</v>
      </c>
      <c r="D33" s="112"/>
      <c r="E33" s="113"/>
      <c r="F33" s="114"/>
      <c r="G33" s="125"/>
    </row>
    <row r="34" spans="2:7" x14ac:dyDescent="0.25">
      <c r="B34" s="107">
        <v>24</v>
      </c>
      <c r="C34" s="111" t="s">
        <v>81</v>
      </c>
      <c r="D34" s="114"/>
      <c r="E34" s="115"/>
      <c r="F34" s="112"/>
      <c r="G34" s="121"/>
    </row>
    <row r="35" spans="2:7" x14ac:dyDescent="0.25">
      <c r="B35" s="107">
        <v>25</v>
      </c>
      <c r="C35" s="111" t="s">
        <v>82</v>
      </c>
      <c r="D35" s="112"/>
      <c r="E35" s="113"/>
      <c r="F35" s="114"/>
      <c r="G35" s="121"/>
    </row>
    <row r="36" spans="2:7" x14ac:dyDescent="0.25">
      <c r="B36" s="107">
        <v>26</v>
      </c>
      <c r="C36" s="111" t="s">
        <v>83</v>
      </c>
      <c r="D36" s="114"/>
      <c r="E36" s="115"/>
      <c r="F36" s="114"/>
      <c r="G36" s="125"/>
    </row>
    <row r="37" spans="2:7" x14ac:dyDescent="0.25">
      <c r="B37" s="107">
        <v>27</v>
      </c>
      <c r="C37" s="111" t="s">
        <v>84</v>
      </c>
      <c r="D37" s="112"/>
      <c r="E37" s="112"/>
      <c r="F37" s="114"/>
      <c r="G37" s="125"/>
    </row>
    <row r="38" spans="2:7" x14ac:dyDescent="0.25">
      <c r="B38" s="107">
        <v>28</v>
      </c>
      <c r="C38" s="111" t="s">
        <v>85</v>
      </c>
      <c r="D38" s="112"/>
      <c r="E38" s="112"/>
      <c r="F38" s="114"/>
      <c r="G38" s="125"/>
    </row>
    <row r="39" spans="2:7" x14ac:dyDescent="0.25">
      <c r="B39" s="107">
        <v>29</v>
      </c>
      <c r="C39" s="111" t="s">
        <v>118</v>
      </c>
      <c r="D39" s="112"/>
      <c r="E39" s="112"/>
      <c r="F39" s="114"/>
      <c r="G39" s="125"/>
    </row>
    <row r="40" spans="2:7" x14ac:dyDescent="0.25">
      <c r="B40" s="107">
        <v>30</v>
      </c>
      <c r="C40" s="111" t="s">
        <v>86</v>
      </c>
      <c r="D40" s="112"/>
      <c r="E40" s="112"/>
      <c r="F40" s="112"/>
      <c r="G40" s="121"/>
    </row>
    <row r="41" spans="2:7" x14ac:dyDescent="0.25">
      <c r="B41" s="107">
        <v>31</v>
      </c>
      <c r="C41" s="111" t="s">
        <v>119</v>
      </c>
      <c r="D41" s="114"/>
      <c r="E41" s="114"/>
      <c r="F41" s="114"/>
      <c r="G41" s="125"/>
    </row>
    <row r="42" spans="2:7" x14ac:dyDescent="0.25">
      <c r="B42" s="107">
        <v>32</v>
      </c>
      <c r="C42" s="111" t="s">
        <v>87</v>
      </c>
      <c r="D42" s="114"/>
      <c r="E42" s="114"/>
      <c r="F42" s="114"/>
      <c r="G42" s="125"/>
    </row>
    <row r="43" spans="2:7" x14ac:dyDescent="0.25">
      <c r="B43" s="107">
        <v>33</v>
      </c>
      <c r="C43" s="111" t="s">
        <v>88</v>
      </c>
      <c r="D43" s="112"/>
      <c r="E43" s="112"/>
      <c r="F43" s="114"/>
      <c r="G43" s="121"/>
    </row>
    <row r="44" spans="2:7" x14ac:dyDescent="0.25">
      <c r="B44" s="107">
        <v>34</v>
      </c>
      <c r="C44" s="111" t="s">
        <v>89</v>
      </c>
      <c r="D44" s="114"/>
      <c r="E44" s="114"/>
      <c r="F44" s="114"/>
      <c r="G44" s="125"/>
    </row>
    <row r="45" spans="2:7" x14ac:dyDescent="0.25">
      <c r="B45" s="107">
        <v>35</v>
      </c>
      <c r="C45" s="111" t="s">
        <v>90</v>
      </c>
      <c r="D45" s="112"/>
      <c r="E45" s="112"/>
      <c r="F45" s="114"/>
      <c r="G45" s="125"/>
    </row>
    <row r="46" spans="2:7" x14ac:dyDescent="0.25">
      <c r="B46" s="107">
        <v>36</v>
      </c>
      <c r="C46" s="124" t="s">
        <v>91</v>
      </c>
      <c r="D46" s="114"/>
      <c r="E46" s="114"/>
      <c r="F46" s="114"/>
      <c r="G46" s="121"/>
    </row>
    <row r="47" spans="2:7" x14ac:dyDescent="0.25">
      <c r="B47" s="107">
        <v>37</v>
      </c>
      <c r="C47" s="111" t="s">
        <v>92</v>
      </c>
      <c r="D47" s="114"/>
      <c r="E47" s="114"/>
      <c r="F47" s="116"/>
      <c r="G47" s="121"/>
    </row>
    <row r="48" spans="2:7" x14ac:dyDescent="0.25">
      <c r="B48" s="107">
        <v>38</v>
      </c>
      <c r="C48" s="111" t="s">
        <v>93</v>
      </c>
      <c r="D48" s="112"/>
      <c r="E48" s="112"/>
      <c r="F48" s="114"/>
      <c r="G48" s="125"/>
    </row>
    <row r="49" spans="2:8" x14ac:dyDescent="0.25">
      <c r="B49" s="107">
        <v>39</v>
      </c>
      <c r="C49" s="111" t="s">
        <v>94</v>
      </c>
      <c r="D49" s="112"/>
      <c r="E49" s="112"/>
      <c r="F49" s="114"/>
      <c r="G49" s="125"/>
    </row>
    <row r="50" spans="2:8" x14ac:dyDescent="0.25">
      <c r="B50" s="107">
        <v>40</v>
      </c>
      <c r="C50" s="124" t="s">
        <v>95</v>
      </c>
      <c r="D50" s="114"/>
      <c r="E50" s="114"/>
      <c r="F50" s="114"/>
      <c r="G50" s="121"/>
    </row>
    <row r="51" spans="2:8" x14ac:dyDescent="0.25">
      <c r="B51" s="107">
        <v>41</v>
      </c>
      <c r="C51" s="124" t="s">
        <v>96</v>
      </c>
      <c r="D51" s="114"/>
      <c r="E51" s="114"/>
      <c r="F51" s="114"/>
      <c r="G51" s="121"/>
    </row>
    <row r="52" spans="2:8" x14ac:dyDescent="0.25">
      <c r="B52" s="107">
        <v>42</v>
      </c>
      <c r="C52" s="111" t="s">
        <v>97</v>
      </c>
      <c r="D52" s="112"/>
      <c r="E52" s="112"/>
      <c r="F52" s="114"/>
      <c r="G52" s="125"/>
    </row>
    <row r="53" spans="2:8" x14ac:dyDescent="0.25">
      <c r="C53" s="111"/>
      <c r="D53" s="112"/>
      <c r="E53" s="112"/>
      <c r="F53" s="112"/>
      <c r="G53" s="121"/>
    </row>
    <row r="54" spans="2:8" x14ac:dyDescent="0.25">
      <c r="C54" s="111"/>
      <c r="D54" s="112"/>
      <c r="E54" s="112"/>
      <c r="F54" s="112"/>
      <c r="G54" s="121"/>
    </row>
    <row r="55" spans="2:8" ht="5.25" customHeight="1" x14ac:dyDescent="0.25">
      <c r="C55" s="121"/>
      <c r="D55" s="122"/>
      <c r="E55" s="122"/>
      <c r="F55" s="122"/>
    </row>
    <row r="56" spans="2:8" ht="15" customHeight="1" x14ac:dyDescent="0.25">
      <c r="B56" s="176" t="s">
        <v>109</v>
      </c>
      <c r="C56" s="177"/>
      <c r="D56" s="177"/>
      <c r="E56" s="177"/>
      <c r="F56" s="177"/>
      <c r="G56" s="177"/>
      <c r="H56" s="177"/>
    </row>
    <row r="57" spans="2:8" ht="3" customHeight="1" x14ac:dyDescent="0.25">
      <c r="B57" s="128"/>
      <c r="C57" s="120"/>
      <c r="D57" s="120"/>
      <c r="E57" s="120"/>
      <c r="F57" s="120"/>
      <c r="G57" s="120"/>
      <c r="H57" s="120"/>
    </row>
    <row r="58" spans="2:8" ht="13.5" customHeight="1" x14ac:dyDescent="0.25">
      <c r="B58" s="174" t="s">
        <v>123</v>
      </c>
      <c r="C58" s="175"/>
      <c r="D58" s="120"/>
      <c r="E58" s="120"/>
      <c r="F58" s="120"/>
      <c r="G58" s="120"/>
      <c r="H58" s="120"/>
    </row>
    <row r="59" spans="2:8" x14ac:dyDescent="0.25">
      <c r="B59" s="127"/>
      <c r="C59" s="126" t="s">
        <v>122</v>
      </c>
      <c r="D59" s="121"/>
      <c r="E59" s="121"/>
      <c r="F59" s="121"/>
      <c r="G59" s="121"/>
    </row>
    <row r="60" spans="2:8" x14ac:dyDescent="0.25">
      <c r="B60" s="127"/>
      <c r="C60" s="126" t="s">
        <v>121</v>
      </c>
      <c r="D60" s="122"/>
      <c r="E60" s="122"/>
      <c r="F60" s="122"/>
      <c r="G60" s="121"/>
    </row>
    <row r="61" spans="2:8" x14ac:dyDescent="0.25">
      <c r="B61" s="127"/>
      <c r="C61" s="126" t="s">
        <v>120</v>
      </c>
      <c r="D61" s="122"/>
      <c r="E61" s="122"/>
      <c r="F61" s="122"/>
      <c r="G61" s="121"/>
    </row>
    <row r="62" spans="2:8" x14ac:dyDescent="0.25">
      <c r="C62" s="108"/>
    </row>
  </sheetData>
  <mergeCells count="10">
    <mergeCell ref="D4:F4"/>
    <mergeCell ref="D5:F5"/>
    <mergeCell ref="D3:F3"/>
    <mergeCell ref="C2:F2"/>
    <mergeCell ref="B58:C58"/>
    <mergeCell ref="B56:H56"/>
    <mergeCell ref="D6:F6"/>
    <mergeCell ref="C8:F8"/>
    <mergeCell ref="C9:C10"/>
    <mergeCell ref="D9:F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TABLE (1) CMP Standards</vt:lpstr>
      <vt:lpstr>TABLE (2) Meters</vt:lpstr>
      <vt:lpstr>TABLE (3) Feet</vt:lpstr>
      <vt:lpstr>TABLE (4) &amp; (5) PROGRAM</vt:lpstr>
      <vt:lpstr>'TABLE (1) CMP Standards'!Print_Area</vt:lpstr>
      <vt:lpstr>'TABLE (2) Meters'!Print_Area</vt:lpstr>
      <vt:lpstr>'TABLE (3) Feet'!Print_Area</vt:lpstr>
    </vt:vector>
  </TitlesOfParts>
  <Company>UN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UNICEF</dc:creator>
  <cp:lastModifiedBy>MELILLO Daniela</cp:lastModifiedBy>
  <cp:lastPrinted>2015-10-16T15:21:26Z</cp:lastPrinted>
  <dcterms:created xsi:type="dcterms:W3CDTF">2009-11-23T14:05:43Z</dcterms:created>
  <dcterms:modified xsi:type="dcterms:W3CDTF">2016-01-22T11:23:46Z</dcterms:modified>
</cp:coreProperties>
</file>